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3040" windowHeight="9216" tabRatio="460"/>
  </bookViews>
  <sheets>
    <sheet name="Bracket" sheetId="2" r:id="rId1"/>
    <sheet name="Tracker" sheetId="4" r:id="rId2"/>
    <sheet name="Validation" sheetId="3" state="hidden" r:id="rId3"/>
  </sheets>
  <definedNames>
    <definedName name="_xlnm.Print_Area" localSheetId="0">Bracket!$A$2:$R$72</definedName>
    <definedName name="_xlnm.Print_Area" localSheetId="1">Tracker!$B$2:$N$81</definedName>
    <definedName name="Round1">"A4:C4"</definedName>
  </definedNames>
  <calcPr calcId="162913"/>
</workbook>
</file>

<file path=xl/calcChain.xml><?xml version="1.0" encoding="utf-8"?>
<calcChain xmlns="http://schemas.openxmlformats.org/spreadsheetml/2006/main">
  <c r="AF3" i="3" l="1"/>
  <c r="AE3" i="3"/>
  <c r="AD3" i="3"/>
  <c r="AC3" i="3"/>
  <c r="AB3" i="3"/>
  <c r="AA3" i="3"/>
  <c r="Z3" i="3"/>
  <c r="Y3" i="3"/>
  <c r="AF2" i="3"/>
  <c r="AE2" i="3"/>
  <c r="AD2" i="3"/>
  <c r="AC2" i="3"/>
  <c r="AB2" i="3"/>
  <c r="AA2" i="3"/>
  <c r="Z2" i="3"/>
  <c r="Y2" i="3"/>
  <c r="C35" i="4"/>
  <c r="C34" i="4"/>
  <c r="C33" i="4"/>
  <c r="C32" i="4"/>
  <c r="C31" i="4"/>
  <c r="C30" i="4"/>
  <c r="C29" i="4"/>
  <c r="C28" i="4"/>
  <c r="N78" i="4"/>
  <c r="N79" i="4" s="1"/>
  <c r="L78" i="4"/>
  <c r="L79" i="4" s="1"/>
  <c r="J78" i="4"/>
  <c r="J79" i="4" s="1"/>
  <c r="H78" i="4"/>
  <c r="H79" i="4" s="1"/>
  <c r="F78" i="4"/>
  <c r="M38" i="4"/>
  <c r="K38" i="4"/>
  <c r="I38" i="4"/>
  <c r="G38" i="4"/>
  <c r="E38" i="4"/>
  <c r="N74" i="4"/>
  <c r="L74" i="4"/>
  <c r="J74" i="4"/>
  <c r="H74" i="4"/>
  <c r="F74" i="4"/>
  <c r="BI3" i="3"/>
  <c r="BK2" i="3"/>
  <c r="BI2" i="3"/>
  <c r="N69" i="4"/>
  <c r="N68" i="4"/>
  <c r="L69" i="4"/>
  <c r="L68" i="4"/>
  <c r="J69" i="4"/>
  <c r="J68" i="4"/>
  <c r="H69" i="4"/>
  <c r="H68" i="4"/>
  <c r="F69" i="4"/>
  <c r="F68" i="4"/>
  <c r="C78" i="4"/>
  <c r="C74" i="4"/>
  <c r="D78" i="4"/>
  <c r="D74" i="4"/>
  <c r="D69" i="4"/>
  <c r="D68" i="4"/>
  <c r="D58" i="4"/>
  <c r="N75" i="4"/>
  <c r="L75" i="4"/>
  <c r="J75" i="4"/>
  <c r="H75" i="4"/>
  <c r="F75" i="4"/>
  <c r="D75" i="4"/>
  <c r="C75" i="4"/>
  <c r="N71" i="4"/>
  <c r="L71" i="4"/>
  <c r="J71" i="4"/>
  <c r="H71" i="4"/>
  <c r="F71" i="4"/>
  <c r="D71" i="4"/>
  <c r="C71" i="4"/>
  <c r="N70" i="4"/>
  <c r="L70" i="4"/>
  <c r="J70" i="4"/>
  <c r="H70" i="4"/>
  <c r="F70" i="4"/>
  <c r="D70" i="4"/>
  <c r="C70" i="4"/>
  <c r="C69" i="4"/>
  <c r="C68" i="4"/>
  <c r="N65" i="4"/>
  <c r="L65" i="4"/>
  <c r="J65" i="4"/>
  <c r="H65" i="4"/>
  <c r="F65" i="4"/>
  <c r="D65" i="4"/>
  <c r="C65" i="4"/>
  <c r="N64" i="4"/>
  <c r="L64" i="4"/>
  <c r="J64" i="4"/>
  <c r="H64" i="4"/>
  <c r="F64" i="4"/>
  <c r="D64" i="4"/>
  <c r="C64" i="4"/>
  <c r="N63" i="4"/>
  <c r="L63" i="4"/>
  <c r="J63" i="4"/>
  <c r="H63" i="4"/>
  <c r="F63" i="4"/>
  <c r="D63" i="4"/>
  <c r="C63" i="4"/>
  <c r="N62" i="4"/>
  <c r="L62" i="4"/>
  <c r="J62" i="4"/>
  <c r="H62" i="4"/>
  <c r="F62" i="4"/>
  <c r="D62" i="4"/>
  <c r="C62" i="4"/>
  <c r="N61" i="4"/>
  <c r="L61" i="4"/>
  <c r="J61" i="4"/>
  <c r="H61" i="4"/>
  <c r="F61" i="4"/>
  <c r="D61" i="4"/>
  <c r="C61" i="4"/>
  <c r="N60" i="4"/>
  <c r="L60" i="4"/>
  <c r="J60" i="4"/>
  <c r="H60" i="4"/>
  <c r="F60" i="4"/>
  <c r="D60" i="4"/>
  <c r="C60" i="4"/>
  <c r="N59" i="4"/>
  <c r="L59" i="4"/>
  <c r="J59" i="4"/>
  <c r="H59" i="4"/>
  <c r="F59" i="4"/>
  <c r="D59" i="4"/>
  <c r="C59" i="4"/>
  <c r="N58" i="4"/>
  <c r="L58" i="4"/>
  <c r="J58" i="4"/>
  <c r="H58" i="4"/>
  <c r="F58" i="4"/>
  <c r="C58" i="4"/>
  <c r="N55" i="4"/>
  <c r="L55" i="4"/>
  <c r="J55" i="4"/>
  <c r="H55" i="4"/>
  <c r="F55" i="4"/>
  <c r="D55" i="4"/>
  <c r="C55" i="4"/>
  <c r="N54" i="4"/>
  <c r="L54" i="4"/>
  <c r="J54" i="4"/>
  <c r="H54" i="4"/>
  <c r="F54" i="4"/>
  <c r="D54" i="4"/>
  <c r="C54" i="4"/>
  <c r="N53" i="4"/>
  <c r="L53" i="4"/>
  <c r="J53" i="4"/>
  <c r="H53" i="4"/>
  <c r="F53" i="4"/>
  <c r="D53" i="4"/>
  <c r="C53" i="4"/>
  <c r="N52" i="4"/>
  <c r="L52" i="4"/>
  <c r="J52" i="4"/>
  <c r="H52" i="4"/>
  <c r="F52" i="4"/>
  <c r="D52" i="4"/>
  <c r="C52" i="4"/>
  <c r="N51" i="4"/>
  <c r="L51" i="4"/>
  <c r="J51" i="4"/>
  <c r="H51" i="4"/>
  <c r="F51" i="4"/>
  <c r="D51" i="4"/>
  <c r="C51" i="4"/>
  <c r="N50" i="4"/>
  <c r="L50" i="4"/>
  <c r="J50" i="4"/>
  <c r="H50" i="4"/>
  <c r="F50" i="4"/>
  <c r="D50" i="4"/>
  <c r="C50" i="4"/>
  <c r="N49" i="4"/>
  <c r="L49" i="4"/>
  <c r="J49" i="4"/>
  <c r="H49" i="4"/>
  <c r="F49" i="4"/>
  <c r="D49" i="4"/>
  <c r="C49" i="4"/>
  <c r="N48" i="4"/>
  <c r="L48" i="4"/>
  <c r="J48" i="4"/>
  <c r="H48" i="4"/>
  <c r="F48" i="4"/>
  <c r="D48" i="4"/>
  <c r="C48" i="4"/>
  <c r="N47" i="4"/>
  <c r="L47" i="4"/>
  <c r="J47" i="4"/>
  <c r="H47" i="4"/>
  <c r="F47" i="4"/>
  <c r="D47" i="4"/>
  <c r="C47" i="4"/>
  <c r="N46" i="4"/>
  <c r="L46" i="4"/>
  <c r="J46" i="4"/>
  <c r="H46" i="4"/>
  <c r="F46" i="4"/>
  <c r="D46" i="4"/>
  <c r="C46" i="4"/>
  <c r="N45" i="4"/>
  <c r="L45" i="4"/>
  <c r="J45" i="4"/>
  <c r="H45" i="4"/>
  <c r="F45" i="4"/>
  <c r="D45" i="4"/>
  <c r="C45" i="4"/>
  <c r="N44" i="4"/>
  <c r="L44" i="4"/>
  <c r="J44" i="4"/>
  <c r="H44" i="4"/>
  <c r="F44" i="4"/>
  <c r="D44" i="4"/>
  <c r="C44" i="4"/>
  <c r="N43" i="4"/>
  <c r="L43" i="4"/>
  <c r="J43" i="4"/>
  <c r="H43" i="4"/>
  <c r="F43" i="4"/>
  <c r="D43" i="4"/>
  <c r="C43" i="4"/>
  <c r="N42" i="4"/>
  <c r="L42" i="4"/>
  <c r="J42" i="4"/>
  <c r="H42" i="4"/>
  <c r="F42" i="4"/>
  <c r="D42" i="4"/>
  <c r="C42" i="4"/>
  <c r="N41" i="4"/>
  <c r="L41" i="4"/>
  <c r="J41" i="4"/>
  <c r="H41" i="4"/>
  <c r="F41" i="4"/>
  <c r="D41" i="4"/>
  <c r="C41" i="4"/>
  <c r="N40" i="4"/>
  <c r="L40" i="4"/>
  <c r="J40" i="4"/>
  <c r="H40" i="4"/>
  <c r="F40" i="4"/>
  <c r="D40" i="4"/>
  <c r="C40" i="4"/>
  <c r="N35" i="4"/>
  <c r="L35" i="4"/>
  <c r="J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9" i="4"/>
  <c r="L29" i="4"/>
  <c r="J29" i="4"/>
  <c r="H29" i="4"/>
  <c r="F29" i="4"/>
  <c r="D29" i="4"/>
  <c r="N28" i="4"/>
  <c r="L28" i="4"/>
  <c r="J28" i="4"/>
  <c r="H28" i="4"/>
  <c r="F28" i="4"/>
  <c r="D28" i="4"/>
  <c r="N27" i="4"/>
  <c r="L27" i="4"/>
  <c r="J27" i="4"/>
  <c r="H27" i="4"/>
  <c r="F27" i="4"/>
  <c r="D27" i="4"/>
  <c r="C27" i="4"/>
  <c r="N26" i="4"/>
  <c r="L26" i="4"/>
  <c r="J26" i="4"/>
  <c r="H26" i="4"/>
  <c r="F26" i="4"/>
  <c r="D26" i="4"/>
  <c r="C26" i="4"/>
  <c r="N25" i="4"/>
  <c r="L25" i="4"/>
  <c r="J25" i="4"/>
  <c r="H25" i="4"/>
  <c r="F25" i="4"/>
  <c r="D25" i="4"/>
  <c r="C25" i="4"/>
  <c r="N24" i="4"/>
  <c r="L24" i="4"/>
  <c r="J24" i="4"/>
  <c r="H24" i="4"/>
  <c r="F24" i="4"/>
  <c r="D24" i="4"/>
  <c r="C24" i="4"/>
  <c r="N23" i="4"/>
  <c r="L23" i="4"/>
  <c r="J23" i="4"/>
  <c r="H23" i="4"/>
  <c r="F23" i="4"/>
  <c r="D23" i="4"/>
  <c r="C23" i="4"/>
  <c r="N22" i="4"/>
  <c r="L22" i="4"/>
  <c r="J22" i="4"/>
  <c r="H22" i="4"/>
  <c r="F22" i="4"/>
  <c r="D22" i="4"/>
  <c r="C22" i="4"/>
  <c r="N21" i="4"/>
  <c r="L21" i="4"/>
  <c r="J21" i="4"/>
  <c r="H21" i="4"/>
  <c r="F21" i="4"/>
  <c r="D21" i="4"/>
  <c r="C21" i="4"/>
  <c r="N20" i="4"/>
  <c r="L20" i="4"/>
  <c r="J20" i="4"/>
  <c r="H20" i="4"/>
  <c r="F20" i="4"/>
  <c r="D20" i="4"/>
  <c r="C20" i="4"/>
  <c r="N19" i="4"/>
  <c r="L19" i="4"/>
  <c r="J19" i="4"/>
  <c r="H19" i="4"/>
  <c r="F19" i="4"/>
  <c r="D19" i="4"/>
  <c r="C19" i="4"/>
  <c r="N18" i="4"/>
  <c r="L18" i="4"/>
  <c r="J18" i="4"/>
  <c r="H18" i="4"/>
  <c r="F18" i="4"/>
  <c r="D18" i="4"/>
  <c r="C18" i="4"/>
  <c r="N17" i="4"/>
  <c r="L17" i="4"/>
  <c r="J17" i="4"/>
  <c r="H17" i="4"/>
  <c r="F17" i="4"/>
  <c r="D17" i="4"/>
  <c r="C17" i="4"/>
  <c r="N16" i="4"/>
  <c r="L16" i="4"/>
  <c r="J16" i="4"/>
  <c r="H16" i="4"/>
  <c r="F16" i="4"/>
  <c r="D16" i="4"/>
  <c r="C16" i="4"/>
  <c r="N15" i="4"/>
  <c r="L15" i="4"/>
  <c r="J15" i="4"/>
  <c r="H15" i="4"/>
  <c r="F15" i="4"/>
  <c r="D15" i="4"/>
  <c r="C15" i="4"/>
  <c r="N14" i="4"/>
  <c r="L14" i="4"/>
  <c r="J14" i="4"/>
  <c r="H14" i="4"/>
  <c r="F14" i="4"/>
  <c r="D14" i="4"/>
  <c r="C14" i="4"/>
  <c r="N13" i="4"/>
  <c r="L13" i="4"/>
  <c r="J13" i="4"/>
  <c r="H13" i="4"/>
  <c r="F13" i="4"/>
  <c r="D13" i="4"/>
  <c r="C13" i="4"/>
  <c r="N12" i="4"/>
  <c r="L12" i="4"/>
  <c r="J12" i="4"/>
  <c r="H12" i="4"/>
  <c r="F12" i="4"/>
  <c r="D12" i="4"/>
  <c r="C12" i="4"/>
  <c r="N11" i="4"/>
  <c r="L11" i="4"/>
  <c r="J11" i="4"/>
  <c r="H11" i="4"/>
  <c r="F11" i="4"/>
  <c r="D11" i="4"/>
  <c r="C11" i="4"/>
  <c r="N10" i="4"/>
  <c r="L10" i="4"/>
  <c r="J10" i="4"/>
  <c r="H10" i="4"/>
  <c r="F10" i="4"/>
  <c r="D10" i="4"/>
  <c r="C10" i="4"/>
  <c r="N9" i="4"/>
  <c r="L9" i="4"/>
  <c r="J9" i="4"/>
  <c r="H9" i="4"/>
  <c r="F9" i="4"/>
  <c r="D9" i="4"/>
  <c r="C9" i="4"/>
  <c r="N8" i="4"/>
  <c r="L8" i="4"/>
  <c r="J8" i="4"/>
  <c r="H8" i="4"/>
  <c r="F8" i="4"/>
  <c r="D8" i="4"/>
  <c r="C8" i="4"/>
  <c r="N7" i="4"/>
  <c r="L7" i="4"/>
  <c r="J7" i="4"/>
  <c r="H7" i="4"/>
  <c r="F7" i="4"/>
  <c r="D7" i="4"/>
  <c r="C7" i="4"/>
  <c r="N6" i="4"/>
  <c r="L6" i="4"/>
  <c r="J6" i="4"/>
  <c r="H6" i="4"/>
  <c r="F6" i="4"/>
  <c r="D6" i="4"/>
  <c r="C6" i="4"/>
  <c r="N5" i="4"/>
  <c r="L5" i="4"/>
  <c r="J5" i="4"/>
  <c r="H5" i="4"/>
  <c r="F5" i="4"/>
  <c r="D5" i="4"/>
  <c r="C5" i="4"/>
  <c r="N4" i="4"/>
  <c r="L4" i="4"/>
  <c r="J4" i="4"/>
  <c r="H4" i="4"/>
  <c r="F4" i="4"/>
  <c r="D4" i="4"/>
  <c r="C4" i="4"/>
  <c r="BK3" i="3"/>
  <c r="BJ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BJ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F79" i="4"/>
  <c r="F66" i="4" l="1"/>
  <c r="L72" i="4"/>
  <c r="J76" i="4"/>
  <c r="N66" i="4"/>
  <c r="F76" i="4"/>
  <c r="N76" i="4"/>
  <c r="J66" i="4"/>
  <c r="H56" i="4"/>
  <c r="L56" i="4"/>
  <c r="F36" i="4"/>
  <c r="J36" i="4"/>
  <c r="F56" i="4"/>
  <c r="J56" i="4"/>
  <c r="N56" i="4"/>
  <c r="H66" i="4"/>
  <c r="L66" i="4"/>
  <c r="H36" i="4"/>
  <c r="N36" i="4"/>
  <c r="H72" i="4"/>
  <c r="F72" i="4"/>
  <c r="J72" i="4"/>
  <c r="N72" i="4"/>
  <c r="H76" i="4"/>
  <c r="L76" i="4"/>
  <c r="L36" i="4"/>
  <c r="N81" i="4" l="1"/>
  <c r="L81" i="4"/>
  <c r="H81" i="4"/>
  <c r="J81" i="4"/>
  <c r="F81" i="4"/>
</calcChain>
</file>

<file path=xl/sharedStrings.xml><?xml version="1.0" encoding="utf-8"?>
<sst xmlns="http://schemas.openxmlformats.org/spreadsheetml/2006/main" count="569" uniqueCount="129">
  <si>
    <t>1st Round</t>
  </si>
  <si>
    <t>2nd Round</t>
  </si>
  <si>
    <t>3rd Round</t>
  </si>
  <si>
    <t>4th Round</t>
  </si>
  <si>
    <t>5th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</si>
  <si>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</si>
  <si>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</si>
  <si>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</si>
  <si>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</si>
  <si>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</si>
  <si>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</si>
  <si>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</si>
  <si>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</si>
  <si>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</si>
  <si>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</si>
  <si>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</si>
  <si>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</si>
  <si>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</si>
  <si>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</si>
  <si>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</si>
  <si>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</si>
  <si>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</si>
  <si>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</si>
  <si>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</si>
  <si>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</si>
  <si>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</si>
  <si>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</si>
  <si>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</si>
  <si>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</si>
  <si>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 xml:space="preserve"> </t>
  </si>
  <si>
    <t>UW-Green Bay Cofrin Library Book Madness</t>
  </si>
  <si>
    <r>
      <rPr>
        <b/>
        <sz val="12"/>
        <color theme="1" tint="4.9989318521683403E-2"/>
        <rFont val="Tw Cen MT Condensed"/>
        <family val="2"/>
        <scheme val="minor"/>
      </rPr>
      <t>FINAL</t>
    </r>
    <r>
      <rPr>
        <sz val="12"/>
        <color theme="1" tint="0.249977111117893"/>
        <rFont val="Tw Cen MT Condensed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</si>
  <si>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 tint="4.9989318521683403E-2"/>
        <rFont val="Tw Cen MT Condensed"/>
        <family val="2"/>
        <scheme val="minor"/>
      </rPr>
      <t>FINAL FOUR</t>
    </r>
    <r>
      <rPr>
        <sz val="12"/>
        <color theme="1" tint="0.249977111117893"/>
        <rFont val="Tw Cen MT Condensed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</si>
  <si>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 tint="4.9989318521683403E-2"/>
        <rFont val="Tw Cen MT Condensed"/>
        <family val="2"/>
        <scheme val="minor"/>
      </rPr>
      <t>FINAL FOUR</t>
    </r>
    <r>
      <rPr>
        <sz val="12"/>
        <color theme="1" tint="0.249977111117893"/>
        <rFont val="Tw Cen MT Condensed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</si>
  <si>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Championship Round</t>
  </si>
  <si>
    <t>UW-Green Bay Cofrin Library March Book Madness</t>
  </si>
  <si>
    <t xml:space="preserve">  Name: ___________________________________________</t>
  </si>
  <si>
    <t xml:space="preserve">  Student ___________                   Faculty/Staff ____________</t>
  </si>
  <si>
    <t xml:space="preserve">  UWGB Email: ______________________________________</t>
  </si>
  <si>
    <t>3/8 - 3/11</t>
  </si>
  <si>
    <t>3/12 - 3/15</t>
  </si>
  <si>
    <t>3/16 - 3/20</t>
  </si>
  <si>
    <t>3/21 - 3/25</t>
  </si>
  <si>
    <t>3/26 - 3/29</t>
  </si>
  <si>
    <t>3/30 - 4/2</t>
  </si>
  <si>
    <t>Going on an Adventure</t>
  </si>
  <si>
    <t>Bedtime Stories</t>
  </si>
  <si>
    <t>Orange is the New Black (Kerman)</t>
  </si>
  <si>
    <t>House of Cards (Dobbs)</t>
  </si>
  <si>
    <t>Game of Thrones (Martin)</t>
  </si>
  <si>
    <t>The Handmaid's Tale (Atwood)</t>
  </si>
  <si>
    <t>A Series of Unfortunate Events (Snicket)</t>
  </si>
  <si>
    <t>The 100 (Morgan)</t>
  </si>
  <si>
    <t>Thirteen Reasons Why (Asher)</t>
  </si>
  <si>
    <t>Big Little Lies (Moriarty)</t>
  </si>
  <si>
    <t>The Walking Dead (Kirkman)</t>
  </si>
  <si>
    <t>Anne of Green Gables (Montgomery)</t>
  </si>
  <si>
    <t>True Blood (Harris)</t>
  </si>
  <si>
    <t>Chicka Chicka Boom Boom (Martin Jr)</t>
  </si>
  <si>
    <t>The Little Engine That Could (Piper)</t>
  </si>
  <si>
    <t>The Very Hungry Caterpillar (Carle)</t>
  </si>
  <si>
    <t>Curious George (Rey)</t>
  </si>
  <si>
    <t>Harold and the Purple Crayon (Johnson)</t>
  </si>
  <si>
    <t>Where the Wild Things Are (Sendak)</t>
  </si>
  <si>
    <t>The Cat in the Hat (Seuss)</t>
  </si>
  <si>
    <t>If You Give a Mouse a Cookie (Numeroff)</t>
  </si>
  <si>
    <t>Corduroy (Freeman)</t>
  </si>
  <si>
    <t>Charlie and the Chocolate Factory (Dahl)</t>
  </si>
  <si>
    <t>Frog and Toad Are Friends (Lobel)</t>
  </si>
  <si>
    <t>Lilly's Purple Plastic Purse (Henkes)</t>
  </si>
  <si>
    <t>Madeline (Bemelmans)</t>
  </si>
  <si>
    <t>Amelia Bedelia (Parish)</t>
  </si>
  <si>
    <t>The Giving Tree (Silverstein)</t>
  </si>
  <si>
    <t>On the Road (Kerouac)</t>
  </si>
  <si>
    <t>Ready Player One (Cline)</t>
  </si>
  <si>
    <t>The Alchemist (Coelho)</t>
  </si>
  <si>
    <t>Eat, Pray, Love (Gilbert)</t>
  </si>
  <si>
    <t>A Wrinkle in Time (L'Engle)</t>
  </si>
  <si>
    <t>The Wonderful Wizard of Oz (Baum)</t>
  </si>
  <si>
    <t>The Odyssey (Homer)</t>
  </si>
  <si>
    <t>The Hitchhiker's Guide... (Adams)</t>
  </si>
  <si>
    <t>The Golden Compass (Pullman)</t>
  </si>
  <si>
    <t>Alice in Wonderland (Carroll)</t>
  </si>
  <si>
    <t>The Hobbit (Tolkien)</t>
  </si>
  <si>
    <t>Canterbury Tales (Chaucer)</t>
  </si>
  <si>
    <t>Life of Pi (Martel)</t>
  </si>
  <si>
    <t>A Court of Thorns and Roses (Maas)</t>
  </si>
  <si>
    <t>Wild (Strayed)</t>
  </si>
  <si>
    <t>Sing, Unburied, Sing (Ward)</t>
  </si>
  <si>
    <t>YA Battle of the Sexes</t>
  </si>
  <si>
    <t>Red Queen (Aveyard)</t>
  </si>
  <si>
    <t>Eleanor and Park (Rowell)</t>
  </si>
  <si>
    <t>Perks of Being a Wallflower (Chbosky)</t>
  </si>
  <si>
    <t>The Serpent King (Zentner)</t>
  </si>
  <si>
    <t>If I Was Your Girl (Russo)</t>
  </si>
  <si>
    <t>The Fault in Our Stars (Green)</t>
  </si>
  <si>
    <t>The Book Thief (Zusak)</t>
  </si>
  <si>
    <t>All the Bright Places (Niven)</t>
  </si>
  <si>
    <t>Cinder (Meyer)</t>
  </si>
  <si>
    <t>Shadowshaper (Older)</t>
  </si>
  <si>
    <t>The Boy in the Striped Pajamas (Boyne)</t>
  </si>
  <si>
    <t>Speak (Anderson)</t>
  </si>
  <si>
    <t>Boy Meets Boy (Levithan)</t>
  </si>
  <si>
    <t>Sherlock (Doyle)</t>
  </si>
  <si>
    <t>Bones (Reichs)</t>
  </si>
  <si>
    <t>Little House on the Prairie (Wilder)</t>
  </si>
  <si>
    <t>M*A*S*H* (Hooker)</t>
  </si>
  <si>
    <t>Goodnight Moon (Brown)</t>
  </si>
  <si>
    <t>Typewriter to Television</t>
  </si>
  <si>
    <t>Inexplicable Logic of My Life (Sáenz)</t>
  </si>
  <si>
    <t>Simon vs. the Homo Sapiens (Albertalli)</t>
  </si>
  <si>
    <t>If I Stay (Forman)</t>
  </si>
  <si>
    <t>Dexter (Lindsay)</t>
  </si>
  <si>
    <t>The Boy in the Striped Pajamas</t>
  </si>
  <si>
    <t>Perks of Being a Wallflower</t>
  </si>
  <si>
    <t>The Fault in Our Stars</t>
  </si>
  <si>
    <t>If I Stay</t>
  </si>
  <si>
    <t>Game of Thrones</t>
  </si>
  <si>
    <t>Sherlock</t>
  </si>
  <si>
    <t>The Handmaid's Tale</t>
  </si>
  <si>
    <t>Little House on the Prairie</t>
  </si>
  <si>
    <t>The Very Hungry Caterpillar</t>
  </si>
  <si>
    <t>The Cat in the Hat</t>
  </si>
  <si>
    <t>If You Give a Mouse a Cookie</t>
  </si>
  <si>
    <t>The Giving Tree</t>
  </si>
  <si>
    <t>Eat, Pray, Love</t>
  </si>
  <si>
    <t>A Wrinkle in Time</t>
  </si>
  <si>
    <t>The Hobbit</t>
  </si>
  <si>
    <t>Life of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</si>
</sst>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theme="1" tint="0.14999847407452621"/>
      <name val="Tw Cen MT Condensed"/>
      <family val="2"/>
      <scheme val="minor"/>
    </font>
    <font>
      <sz val="10"/>
      <color theme="1" tint="0.14999847407452621"/>
      <name val="Tw Cen MT Condensed"/>
      <family val="2"/>
      <scheme val="minor"/>
    </font>
    <font>
      <sz val="9"/>
      <color theme="1" tint="0.14999847407452621"/>
      <name val="Tw Cen MT Condensed"/>
      <family val="2"/>
      <scheme val="minor"/>
    </font>
    <font>
      <b/>
      <sz val="9"/>
      <color theme="1" tint="0.14999847407452621"/>
      <name val="Tw Cen MT Condensed"/>
      <family val="2"/>
      <scheme val="minor"/>
    </font>
    <font>
      <sz val="8"/>
      <color theme="1" tint="0.14999847407452621"/>
      <name val="Tw Cen MT Condensed"/>
      <family val="2"/>
    </font>
    <font>
      <sz val="7"/>
      <color theme="1" tint="0.14999847407452621"/>
      <name val="Tw Cen MT Condensed"/>
      <family val="2"/>
    </font>
    <font>
      <sz val="18"/>
      <color theme="1" tint="0.14999847407452621"/>
      <name val="Tw Cen MT Condensed"/>
      <family val="2"/>
    </font>
    <font>
      <sz val="10"/>
      <color theme="1" tint="0.14999847407452621"/>
      <name val="Tw Cen MT Condensed"/>
      <family val="2"/>
    </font>
    <font>
      <sz val="8"/>
      <color theme="1" tint="0.249977111117893"/>
      <name val="Tw Cen MT Condensed"/>
      <family val="2"/>
    </font>
    <font>
      <sz val="7"/>
      <color theme="1" tint="0.249977111117893"/>
      <name val="Tw Cen MT Condensed"/>
      <family val="2"/>
    </font>
    <font>
      <sz val="18"/>
      <color theme="1" tint="0.249977111117893"/>
      <name val="Tw Cen MT Condensed"/>
      <family val="2"/>
    </font>
    <font>
      <sz val="10"/>
      <color theme="1" tint="0.249977111117893"/>
      <name val="Tw Cen MT Condensed"/>
      <family val="2"/>
    </font>
    <font>
      <sz val="7.5"/>
      <color theme="1" tint="0.249977111117893"/>
      <name val="Tw Cen MT Condensed"/>
      <family val="2"/>
    </font>
    <font>
      <sz val="8"/>
      <color rgb="FF369EDF"/>
      <name val="Century Gothic"/>
      <family val="2"/>
    </font>
    <font>
      <sz val="13"/>
      <color theme="0"/>
      <name val="Century Gothic"/>
      <family val="1"/>
      <scheme val="major"/>
    </font>
    <font>
      <sz val="10"/>
      <color theme="0"/>
      <name val="Tw Cen MT Condensed"/>
      <family val="2"/>
      <scheme val="minor"/>
    </font>
    <font>
      <sz val="8"/>
      <color theme="1" tint="0.249977111117893"/>
      <name val="Century Gothic"/>
      <family val="2"/>
      <scheme val="major"/>
    </font>
    <font>
      <sz val="8"/>
      <color theme="1" tint="0.249977111117893"/>
      <name val="Tw Cen MT Condensed"/>
      <family val="2"/>
      <scheme val="minor"/>
    </font>
    <font>
      <sz val="7"/>
      <color theme="1" tint="0.249977111117893"/>
      <name val="Tw Cen MT Condensed"/>
      <family val="2"/>
      <scheme val="minor"/>
    </font>
    <font>
      <sz val="13"/>
      <color theme="0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12"/>
      <color theme="1" tint="4.9989318521683403E-2"/>
      <name val="Century Gothic"/>
      <family val="2"/>
      <scheme val="major"/>
    </font>
    <font>
      <sz val="10.5"/>
      <color theme="1" tint="0.249977111117893"/>
      <name val="Tw Cen MT Condensed"/>
      <family val="2"/>
      <scheme val="minor"/>
    </font>
    <font>
      <sz val="12"/>
      <color theme="0"/>
      <name val="Tw Cen MT Condensed"/>
      <family val="2"/>
      <scheme val="minor"/>
    </font>
    <font>
      <sz val="11"/>
      <color theme="1" tint="4.9989318521683403E-2"/>
      <name val="Century Gothic"/>
      <family val="2"/>
      <scheme val="major"/>
    </font>
    <font>
      <sz val="9"/>
      <color indexed="42"/>
      <name val="Tw Cen MT Condensed"/>
      <family val="2"/>
      <scheme val="minor"/>
    </font>
    <font>
      <sz val="12"/>
      <name val="Tw Cen MT Condensed"/>
      <family val="2"/>
    </font>
    <font>
      <sz val="8.5"/>
      <name val="Century Gothic"/>
      <family val="1"/>
      <scheme val="major"/>
    </font>
    <font>
      <sz val="8"/>
      <color theme="0"/>
      <name val="Century Gothic"/>
      <family val="2"/>
      <scheme val="major"/>
    </font>
    <font>
      <sz val="8"/>
      <name val="Century Gothic"/>
      <family val="2"/>
      <scheme val="major"/>
    </font>
    <font>
      <sz val="9"/>
      <color theme="1" tint="0.249977111117893"/>
      <name val="Tw Cen MT Condensed"/>
      <family val="2"/>
      <scheme val="minor"/>
    </font>
    <font>
      <b/>
      <sz val="12"/>
      <color theme="1" tint="0.14999847407452621"/>
      <name val="Tw Cen MT Condensed"/>
      <family val="2"/>
      <scheme val="minor"/>
    </font>
    <font>
      <b/>
      <sz val="9"/>
      <name val="Century Gothic"/>
      <family val="2"/>
      <scheme val="major"/>
    </font>
    <font>
      <b/>
      <sz val="12"/>
      <name val="Century Gothic"/>
      <family val="2"/>
      <scheme val="major"/>
    </font>
    <font>
      <b/>
      <sz val="12"/>
      <color theme="1" tint="0.249977111117893"/>
      <name val="Tw Cen MT Condensed"/>
      <family val="2"/>
    </font>
    <font>
      <b/>
      <u/>
      <sz val="15"/>
      <color theme="1" tint="0.249977111117893"/>
      <name val="Tw Cen MT Condensed"/>
      <family val="2"/>
    </font>
    <font>
      <sz val="9"/>
      <color theme="1" tint="0.249977111117893"/>
      <name val="Tw Cen MT Condensed"/>
      <family val="2"/>
    </font>
    <font>
      <sz val="12"/>
      <color theme="1" tint="0.249977111117893"/>
      <name val="Tw Cen MT Condensed"/>
      <family val="2"/>
      <scheme val="minor"/>
    </font>
    <font>
      <b/>
      <sz val="12"/>
      <color theme="1" tint="4.9989318521683403E-2"/>
      <name val="Tw Cen MT Condensed"/>
      <family val="2"/>
      <scheme val="minor"/>
    </font>
    <font>
      <b/>
      <sz val="8.5"/>
      <color theme="0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sz val="21"/>
      <color rgb="FF111111"/>
      <name val="Arial"/>
      <family val="2"/>
    </font>
    <font>
      <sz val="13"/>
      <color theme="1" tint="0.249977111117893"/>
      <name val="Tw Cen MT Condensed"/>
      <family val="2"/>
      <scheme val="minor"/>
    </font>
    <font>
      <sz val="10"/>
      <color theme="1" tint="0.249977111117893"/>
      <name val="Tw Cen MT Condensed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3" tint="-0.25098422193060094"/>
        </stop>
        <stop position="1">
          <color theme="3" tint="0.40000610370189521"/>
        </stop>
      </gradient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7F0FD"/>
        <bgColor indexed="64"/>
      </patternFill>
    </fill>
    <fill>
      <patternFill patternType="solid">
        <fgColor rgb="FFFFC46D"/>
        <bgColor indexed="64"/>
      </patternFill>
    </fill>
    <fill>
      <patternFill patternType="solid">
        <fgColor rgb="FFCDF3CD"/>
        <bgColor indexed="64"/>
      </patternFill>
    </fill>
    <fill>
      <patternFill patternType="solid">
        <fgColor rgb="FFE3D5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9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9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0"/>
      </right>
      <top style="medium">
        <color theme="0"/>
      </top>
      <bottom style="thin">
        <color theme="6"/>
      </bottom>
      <diagonal/>
    </border>
    <border>
      <left/>
      <right style="thin">
        <color theme="6"/>
      </right>
      <top style="medium">
        <color theme="0"/>
      </top>
      <bottom style="thin">
        <color theme="6"/>
      </bottom>
      <diagonal/>
    </border>
    <border>
      <left style="medium">
        <color indexed="9"/>
      </left>
      <right/>
      <top style="medium">
        <color theme="0"/>
      </top>
      <bottom style="thin">
        <color theme="6"/>
      </bottom>
      <diagonal/>
    </border>
    <border>
      <left style="thin">
        <color theme="6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medium">
        <color indexed="9"/>
      </right>
      <top style="thin">
        <color theme="6"/>
      </top>
      <bottom style="thin">
        <color theme="6"/>
      </bottom>
      <diagonal/>
    </border>
    <border>
      <left style="medium">
        <color indexed="9"/>
      </left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9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vertical="center"/>
    </xf>
    <xf numFmtId="0" fontId="26" fillId="4" borderId="14" xfId="0" applyFont="1" applyFill="1" applyBorder="1" applyAlignment="1" applyProtection="1">
      <alignment horizontal="center" vertical="center" wrapText="1"/>
    </xf>
    <xf numFmtId="0" fontId="26" fillId="4" borderId="5" xfId="0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16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/>
    </xf>
    <xf numFmtId="0" fontId="28" fillId="2" borderId="7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NumberFormat="1" applyFont="1" applyFill="1" applyBorder="1" applyAlignment="1">
      <alignment horizontal="center" vertical="center"/>
    </xf>
    <xf numFmtId="0" fontId="29" fillId="4" borderId="10" xfId="0" applyNumberFormat="1" applyFont="1" applyFill="1" applyBorder="1" applyAlignment="1">
      <alignment horizontal="center" vertical="center"/>
    </xf>
    <xf numFmtId="0" fontId="29" fillId="4" borderId="9" xfId="0" applyNumberFormat="1" applyFont="1" applyFill="1" applyBorder="1" applyAlignment="1">
      <alignment horizontal="center" vertical="center"/>
    </xf>
    <xf numFmtId="0" fontId="29" fillId="4" borderId="13" xfId="0" applyNumberFormat="1" applyFont="1" applyFill="1" applyBorder="1" applyAlignment="1">
      <alignment horizontal="center" vertical="center"/>
    </xf>
    <xf numFmtId="0" fontId="29" fillId="4" borderId="20" xfId="0" applyNumberFormat="1" applyFont="1" applyFill="1" applyBorder="1" applyAlignment="1">
      <alignment vertical="center" wrapText="1"/>
    </xf>
    <xf numFmtId="0" fontId="30" fillId="5" borderId="7" xfId="0" applyNumberFormat="1" applyFont="1" applyFill="1" applyBorder="1" applyAlignment="1">
      <alignment horizontal="center" vertical="center" wrapText="1"/>
    </xf>
    <xf numFmtId="0" fontId="29" fillId="4" borderId="23" xfId="0" applyNumberFormat="1" applyFont="1" applyFill="1" applyBorder="1" applyAlignment="1">
      <alignment horizontal="center" vertical="center"/>
    </xf>
    <xf numFmtId="0" fontId="29" fillId="4" borderId="20" xfId="0" applyNumberFormat="1" applyFont="1" applyFill="1" applyBorder="1" applyAlignment="1">
      <alignment horizontal="center" vertical="center"/>
    </xf>
    <xf numFmtId="0" fontId="29" fillId="4" borderId="2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textRotation="90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vertical="center" textRotation="180"/>
    </xf>
    <xf numFmtId="0" fontId="22" fillId="0" borderId="0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vertical="center" textRotation="180"/>
    </xf>
    <xf numFmtId="0" fontId="37" fillId="0" borderId="0" xfId="0" applyFont="1" applyFill="1" applyBorder="1" applyAlignment="1">
      <alignment vertical="center" textRotation="90"/>
    </xf>
    <xf numFmtId="0" fontId="35" fillId="0" borderId="29" xfId="0" applyFont="1" applyFill="1" applyBorder="1" applyAlignment="1">
      <alignment vertical="center" textRotation="90"/>
    </xf>
    <xf numFmtId="0" fontId="32" fillId="0" borderId="0" xfId="0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center"/>
    </xf>
    <xf numFmtId="0" fontId="45" fillId="8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 applyProtection="1">
      <alignment horizontal="center" vertical="center"/>
    </xf>
    <xf numFmtId="0" fontId="47" fillId="0" borderId="0" xfId="0" applyFont="1"/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9" fillId="10" borderId="25" xfId="0" applyFont="1" applyFill="1" applyBorder="1" applyAlignment="1" applyProtection="1">
      <alignment horizontal="left" shrinkToFit="1"/>
      <protection locked="0"/>
    </xf>
    <xf numFmtId="0" fontId="44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8" fillId="9" borderId="26" xfId="0" applyFont="1" applyFill="1" applyBorder="1" applyAlignment="1" applyProtection="1">
      <alignment horizontal="center" vertical="center" shrinkToFit="1"/>
      <protection locked="0"/>
    </xf>
    <xf numFmtId="0" fontId="48" fillId="9" borderId="29" xfId="0" applyFont="1" applyFill="1" applyBorder="1" applyAlignment="1" applyProtection="1">
      <alignment horizontal="center" vertical="center" shrinkToFit="1"/>
      <protection locked="0"/>
    </xf>
    <xf numFmtId="0" fontId="48" fillId="9" borderId="30" xfId="0" applyFont="1" applyFill="1" applyBorder="1" applyAlignment="1" applyProtection="1">
      <alignment horizontal="center" vertical="center" shrinkToFit="1"/>
      <protection locked="0"/>
    </xf>
    <xf numFmtId="0" fontId="48" fillId="9" borderId="33" xfId="0" applyFont="1" applyFill="1" applyBorder="1" applyAlignment="1" applyProtection="1">
      <alignment horizontal="center" vertical="center" shrinkToFit="1"/>
      <protection locked="0"/>
    </xf>
    <xf numFmtId="0" fontId="45" fillId="8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 applyProtection="1">
      <alignment horizontal="center" vertical="center"/>
    </xf>
    <xf numFmtId="0" fontId="42" fillId="10" borderId="25" xfId="0" applyFont="1" applyFill="1" applyBorder="1" applyAlignment="1">
      <alignment horizontal="left" vertical="center" shrinkToFit="1"/>
    </xf>
    <xf numFmtId="0" fontId="42" fillId="10" borderId="31" xfId="0" applyFont="1" applyFill="1" applyBorder="1" applyAlignment="1">
      <alignment horizontal="left" vertical="center" shrinkToFit="1"/>
    </xf>
    <xf numFmtId="0" fontId="42" fillId="10" borderId="32" xfId="0" applyFont="1" applyFill="1" applyBorder="1" applyAlignment="1">
      <alignment horizontal="left" vertical="center" shrinkToFit="1"/>
    </xf>
    <xf numFmtId="0" fontId="42" fillId="10" borderId="30" xfId="0" applyFont="1" applyFill="1" applyBorder="1" applyAlignment="1">
      <alignment horizontal="left" vertical="center" shrinkToFit="1"/>
    </xf>
    <xf numFmtId="0" fontId="42" fillId="10" borderId="33" xfId="0" applyFont="1" applyFill="1" applyBorder="1" applyAlignment="1">
      <alignment horizontal="left" vertical="center" shrinkToFit="1"/>
    </xf>
    <xf numFmtId="0" fontId="41" fillId="0" borderId="29" xfId="0" applyFont="1" applyFill="1" applyBorder="1" applyAlignment="1">
      <alignment horizontal="center" vertical="center" wrapText="1"/>
    </xf>
    <xf numFmtId="0" fontId="49" fillId="10" borderId="25" xfId="0" applyFont="1" applyFill="1" applyBorder="1" applyAlignment="1">
      <alignment horizontal="left" vertical="center" shrinkToFit="1"/>
    </xf>
    <xf numFmtId="0" fontId="49" fillId="10" borderId="27" xfId="0" applyFont="1" applyFill="1" applyBorder="1" applyAlignment="1">
      <alignment horizontal="left" vertical="center" shrinkToFit="1"/>
    </xf>
    <xf numFmtId="0" fontId="49" fillId="10" borderId="28" xfId="0" applyFont="1" applyFill="1" applyBorder="1" applyAlignment="1">
      <alignment horizontal="left" vertical="center" shrinkToFit="1"/>
    </xf>
    <xf numFmtId="0" fontId="36" fillId="10" borderId="25" xfId="0" applyFont="1" applyFill="1" applyBorder="1" applyAlignment="1">
      <alignment horizontal="left" vertical="center" shrinkToFit="1"/>
    </xf>
    <xf numFmtId="0" fontId="36" fillId="10" borderId="27" xfId="0" applyFont="1" applyFill="1" applyBorder="1" applyAlignment="1">
      <alignment horizontal="left" vertical="center" shrinkToFit="1"/>
    </xf>
    <xf numFmtId="0" fontId="36" fillId="10" borderId="28" xfId="0" applyFont="1" applyFill="1" applyBorder="1" applyAlignment="1">
      <alignment horizontal="left" vertical="center" shrinkToFit="1"/>
    </xf>
    <xf numFmtId="0" fontId="17" fillId="13" borderId="25" xfId="0" applyFont="1" applyFill="1" applyBorder="1" applyAlignment="1">
      <alignment horizontal="left" vertical="center" shrinkToFit="1"/>
    </xf>
    <xf numFmtId="0" fontId="13" fillId="13" borderId="25" xfId="0" applyFont="1" applyFill="1" applyBorder="1" applyAlignment="1" applyProtection="1">
      <alignment horizontal="left" vertical="center" shrinkToFit="1"/>
    </xf>
    <xf numFmtId="0" fontId="17" fillId="12" borderId="25" xfId="0" applyFont="1" applyFill="1" applyBorder="1" applyAlignment="1">
      <alignment horizontal="left" vertical="center" shrinkToFit="1"/>
    </xf>
    <xf numFmtId="0" fontId="49" fillId="11" borderId="25" xfId="0" applyFont="1" applyFill="1" applyBorder="1" applyAlignment="1">
      <alignment horizontal="left" vertical="center" shrinkToFit="1"/>
    </xf>
    <xf numFmtId="0" fontId="42" fillId="9" borderId="25" xfId="0" applyFont="1" applyFill="1" applyBorder="1" applyAlignment="1">
      <alignment horizontal="left" vertical="center" shrinkToFit="1"/>
    </xf>
    <xf numFmtId="0" fontId="42" fillId="13" borderId="25" xfId="0" applyFont="1" applyFill="1" applyBorder="1" applyAlignment="1">
      <alignment horizontal="left" vertical="center" shrinkToFit="1"/>
    </xf>
    <xf numFmtId="0" fontId="42" fillId="11" borderId="25" xfId="0" applyFont="1" applyFill="1" applyBorder="1" applyAlignment="1">
      <alignment horizontal="left" vertical="center" shrinkToFit="1"/>
    </xf>
    <xf numFmtId="0" fontId="40" fillId="0" borderId="0" xfId="0" applyFont="1" applyFill="1" applyBorder="1" applyAlignment="1">
      <alignment horizontal="left" vertical="center"/>
    </xf>
    <xf numFmtId="0" fontId="42" fillId="11" borderId="34" xfId="0" applyFont="1" applyFill="1" applyBorder="1" applyAlignment="1">
      <alignment horizontal="left" vertical="center" shrinkToFit="1"/>
    </xf>
    <xf numFmtId="0" fontId="36" fillId="11" borderId="25" xfId="0" applyFont="1" applyFill="1" applyBorder="1" applyAlignment="1">
      <alignment horizontal="left" vertical="center" shrinkToFit="1"/>
    </xf>
    <xf numFmtId="0" fontId="36" fillId="12" borderId="25" xfId="0" applyFont="1" applyFill="1" applyBorder="1" applyAlignment="1">
      <alignment horizontal="left" vertical="center" shrinkToFit="1"/>
    </xf>
    <xf numFmtId="0" fontId="42" fillId="11" borderId="31" xfId="0" applyFont="1" applyFill="1" applyBorder="1" applyAlignment="1">
      <alignment horizontal="left" vertical="center" shrinkToFit="1"/>
    </xf>
    <xf numFmtId="0" fontId="42" fillId="11" borderId="32" xfId="0" applyFont="1" applyFill="1" applyBorder="1" applyAlignment="1">
      <alignment horizontal="left" vertical="center" shrinkToFit="1"/>
    </xf>
    <xf numFmtId="0" fontId="42" fillId="11" borderId="30" xfId="0" applyFont="1" applyFill="1" applyBorder="1" applyAlignment="1">
      <alignment horizontal="left" vertical="center" shrinkToFit="1"/>
    </xf>
    <xf numFmtId="0" fontId="42" fillId="11" borderId="33" xfId="0" applyFont="1" applyFill="1" applyBorder="1" applyAlignment="1">
      <alignment horizontal="left" vertical="center" shrinkToFit="1"/>
    </xf>
    <xf numFmtId="0" fontId="46" fillId="6" borderId="0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left" vertical="center" shrinkToFit="1"/>
    </xf>
    <xf numFmtId="0" fontId="41" fillId="0" borderId="26" xfId="0" applyFont="1" applyFill="1" applyBorder="1" applyAlignment="1">
      <alignment horizontal="center" vertical="center" wrapText="1"/>
    </xf>
    <xf numFmtId="0" fontId="29" fillId="4" borderId="21" xfId="0" applyNumberFormat="1" applyFont="1" applyFill="1" applyBorder="1" applyAlignment="1">
      <alignment horizontal="right" vertical="center" wrapText="1"/>
    </xf>
    <xf numFmtId="0" fontId="29" fillId="4" borderId="22" xfId="0" applyNumberFormat="1" applyFont="1" applyFill="1" applyBorder="1" applyAlignment="1">
      <alignment horizontal="right" vertical="center" wrapText="1"/>
    </xf>
    <xf numFmtId="0" fontId="29" fillId="4" borderId="23" xfId="0" applyNumberFormat="1" applyFont="1" applyFill="1" applyBorder="1" applyAlignment="1">
      <alignment horizontal="right" vertical="center" wrapText="1"/>
    </xf>
    <xf numFmtId="0" fontId="29" fillId="4" borderId="17" xfId="0" applyNumberFormat="1" applyFont="1" applyFill="1" applyBorder="1" applyAlignment="1">
      <alignment horizontal="right" vertical="center" wrapText="1"/>
    </xf>
    <xf numFmtId="0" fontId="29" fillId="4" borderId="18" xfId="0" applyNumberFormat="1" applyFont="1" applyFill="1" applyBorder="1" applyAlignment="1">
      <alignment horizontal="right" vertical="center" wrapText="1"/>
    </xf>
    <xf numFmtId="0" fontId="29" fillId="4" borderId="19" xfId="0" applyNumberFormat="1" applyFont="1" applyFill="1" applyBorder="1" applyAlignment="1">
      <alignment horizontal="right" vertical="center" wrapText="1"/>
    </xf>
    <xf numFmtId="0" fontId="25" fillId="3" borderId="4" xfId="0" applyFont="1" applyFill="1" applyBorder="1" applyAlignment="1">
      <alignment horizontal="center" vertical="center"/>
    </xf>
    <xf numFmtId="0" fontId="29" fillId="4" borderId="11" xfId="0" applyNumberFormat="1" applyFont="1" applyFill="1" applyBorder="1" applyAlignment="1">
      <alignment horizontal="right" vertical="center" wrapText="1"/>
    </xf>
    <xf numFmtId="0" fontId="29" fillId="4" borderId="12" xfId="0" applyNumberFormat="1" applyFont="1" applyFill="1" applyBorder="1" applyAlignment="1">
      <alignment horizontal="right" vertical="center" wrapText="1"/>
    </xf>
    <xf numFmtId="0" fontId="29" fillId="4" borderId="10" xfId="0" applyNumberFormat="1" applyFont="1" applyFill="1" applyBorder="1" applyAlignment="1">
      <alignment horizontal="right" vertical="center" wrapText="1"/>
    </xf>
    <xf numFmtId="0" fontId="27" fillId="5" borderId="7" xfId="0" applyNumberFormat="1" applyFont="1" applyFill="1" applyBorder="1" applyAlignment="1">
      <alignment horizontal="center" vertical="center" wrapText="1"/>
    </xf>
    <xf numFmtId="0" fontId="30" fillId="5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31" fillId="2" borderId="1" xfId="0" applyNumberFormat="1" applyFont="1" applyFill="1" applyBorder="1" applyAlignment="1">
      <alignment horizontal="center" vertical="center"/>
    </xf>
    <xf numFmtId="0" fontId="31" fillId="2" borderId="2" xfId="0" applyNumberFormat="1" applyFont="1" applyFill="1" applyBorder="1" applyAlignment="1">
      <alignment horizontal="center" vertical="center"/>
    </xf>
    <xf numFmtId="0" fontId="31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7" fillId="5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D5FF"/>
      <color rgb="FFDECDFF"/>
      <color rgb="FFCDF3CD"/>
      <color rgb="FFEFE7FF"/>
      <color rgb="FFFFC46D"/>
      <color rgb="FFD7F0FD"/>
      <color rgb="FFF1A22F"/>
      <color rgb="FFFF9900"/>
      <color rgb="FFD0B9FF"/>
      <color rgb="FFA5E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571501</xdr:colOff>
      <xdr:row>6</xdr:row>
      <xdr:rowOff>89296</xdr:rowOff>
    </xdr:from>
    <xdr:to>
      <xdr:col>11</xdr:col>
      <xdr:colOff>234953</xdr:colOff>
      <xdr:row>19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908446"/>
          <a:ext cx="2178052" cy="1225154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56</xdr:row>
      <xdr:rowOff>57150</xdr:rowOff>
    </xdr:from>
    <xdr:to>
      <xdr:col>11</xdr:col>
      <xdr:colOff>198962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5638800"/>
          <a:ext cx="2208737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60961</xdr:colOff>
      <xdr:row>50</xdr:row>
      <xdr:rowOff>63116</xdr:rowOff>
    </xdr:from>
    <xdr:to>
      <xdr:col>9</xdr:col>
      <xdr:colOff>754381</xdr:colOff>
      <xdr:row>54</xdr:row>
      <xdr:rowOff>89473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7781" y="5252336"/>
          <a:ext cx="1516380" cy="42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3">
      <a:majorFont>
        <a:latin typeface="Century Gothic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showGridLines="0" tabSelected="1" topLeftCell="C28" zoomScale="115" zoomScaleNormal="115" workbookViewId="0">
      <selection activeCell="D67" sqref="D67:D68"/>
    </sheetView>
  </sheetViews>
  <sheetFormatPr defaultColWidth="9.109375" defaultRowHeight="13.2" x14ac:dyDescent="0.25"/>
  <cols>
    <col min="1" max="1" width="0.33203125" style="3" customWidth="1"/>
    <col min="2" max="2" width="20.6640625" style="4" customWidth="1"/>
    <col min="3" max="5" width="12.88671875" style="4" customWidth="1"/>
    <col min="6" max="6" width="0.88671875" style="4" customWidth="1"/>
    <col min="7" max="7" width="12" style="4" customWidth="1"/>
    <col min="8" max="8" width="0.88671875" style="4" customWidth="1"/>
    <col min="9" max="10" width="12" style="4" customWidth="1"/>
    <col min="11" max="11" width="0.88671875" style="4" customWidth="1"/>
    <col min="12" max="12" width="12" style="5" customWidth="1"/>
    <col min="13" max="13" width="0.88671875" style="5" customWidth="1"/>
    <col min="14" max="16" width="12.88671875" style="5" customWidth="1"/>
    <col min="17" max="17" width="20.6640625" style="5" customWidth="1"/>
    <col min="18" max="18" width="0.33203125" style="3" customWidth="1"/>
    <col min="19" max="16384" width="9.109375" style="4"/>
  </cols>
  <sheetData>
    <row r="1" spans="1:18" ht="5.0999999999999996" customHeight="1" x14ac:dyDescent="0.25"/>
    <row r="2" spans="1:18" ht="26.1" customHeight="1" x14ac:dyDescent="0.25">
      <c r="A2" s="80" t="s">
        <v>30</v>
      </c>
      <c r="B2" s="126" t="s">
        <v>35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80"/>
    </row>
    <row r="3" spans="1:18" s="6" customFormat="1" ht="2.1" customHeight="1" x14ac:dyDescent="0.25">
      <c r="A3" s="10"/>
      <c r="B3" s="11"/>
      <c r="C3" s="11"/>
      <c r="D3" s="96"/>
      <c r="E3" s="96"/>
      <c r="F3" s="12"/>
      <c r="G3" s="13"/>
      <c r="H3" s="12"/>
      <c r="I3" s="96"/>
      <c r="J3" s="96"/>
      <c r="K3" s="12"/>
      <c r="L3" s="13"/>
      <c r="M3" s="12"/>
      <c r="N3" s="96"/>
      <c r="O3" s="96"/>
      <c r="P3" s="11"/>
      <c r="Q3" s="11"/>
      <c r="R3" s="10"/>
    </row>
    <row r="4" spans="1:18" s="7" customFormat="1" ht="15.9" customHeight="1" x14ac:dyDescent="0.25">
      <c r="A4" s="76"/>
      <c r="B4" s="82" t="s">
        <v>0</v>
      </c>
      <c r="C4" s="82" t="s">
        <v>1</v>
      </c>
      <c r="D4" s="82" t="s">
        <v>2</v>
      </c>
      <c r="E4" s="82" t="s">
        <v>3</v>
      </c>
      <c r="F4" s="82"/>
      <c r="G4" s="82" t="s">
        <v>4</v>
      </c>
      <c r="H4" s="82"/>
      <c r="I4" s="98" t="s">
        <v>34</v>
      </c>
      <c r="J4" s="98"/>
      <c r="K4" s="82"/>
      <c r="L4" s="82" t="s">
        <v>4</v>
      </c>
      <c r="M4" s="82"/>
      <c r="N4" s="82" t="s">
        <v>3</v>
      </c>
      <c r="O4" s="82" t="s">
        <v>2</v>
      </c>
      <c r="P4" s="82" t="s">
        <v>1</v>
      </c>
      <c r="Q4" s="82" t="s">
        <v>0</v>
      </c>
      <c r="R4" s="78"/>
    </row>
    <row r="5" spans="1:18" s="7" customFormat="1" ht="2.1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4"/>
    </row>
    <row r="6" spans="1:18" s="8" customFormat="1" ht="15.75" customHeight="1" x14ac:dyDescent="0.25">
      <c r="A6" s="77"/>
      <c r="B6" s="81" t="s">
        <v>39</v>
      </c>
      <c r="C6" s="81" t="s">
        <v>40</v>
      </c>
      <c r="D6" s="81" t="s">
        <v>41</v>
      </c>
      <c r="E6" s="81" t="s">
        <v>42</v>
      </c>
      <c r="F6" s="81"/>
      <c r="G6" s="81" t="s">
        <v>43</v>
      </c>
      <c r="H6" s="81"/>
      <c r="I6" s="95" t="s">
        <v>44</v>
      </c>
      <c r="J6" s="95"/>
      <c r="K6" s="81"/>
      <c r="L6" s="81" t="s">
        <v>43</v>
      </c>
      <c r="M6" s="81"/>
      <c r="N6" s="81" t="s">
        <v>42</v>
      </c>
      <c r="O6" s="81" t="s">
        <v>41</v>
      </c>
      <c r="P6" s="81" t="s">
        <v>40</v>
      </c>
      <c r="Q6" s="81" t="s">
        <v>39</v>
      </c>
      <c r="R6" s="79"/>
    </row>
    <row r="7" spans="1:18" s="9" customFormat="1" ht="7.95" customHeight="1" x14ac:dyDescent="0.2">
      <c r="A7" s="74"/>
      <c r="B7" s="86" t="s">
        <v>90</v>
      </c>
      <c r="C7" s="16"/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5"/>
      <c r="P7" s="16"/>
      <c r="Q7" s="112" t="s">
        <v>58</v>
      </c>
      <c r="R7" s="73"/>
    </row>
    <row r="8" spans="1:18" s="9" customFormat="1" ht="7.95" customHeight="1" x14ac:dyDescent="0.2">
      <c r="A8" s="74"/>
      <c r="B8" s="86"/>
      <c r="C8" s="108" t="s">
        <v>91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  <c r="P8" s="116" t="s">
        <v>59</v>
      </c>
      <c r="Q8" s="112"/>
      <c r="R8" s="73"/>
    </row>
    <row r="9" spans="1:18" s="9" customFormat="1" ht="7.95" customHeight="1" x14ac:dyDescent="0.2">
      <c r="A9" s="74"/>
      <c r="B9" s="86" t="s">
        <v>91</v>
      </c>
      <c r="C9" s="108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  <c r="P9" s="116"/>
      <c r="Q9" s="111" t="s">
        <v>59</v>
      </c>
      <c r="R9" s="73"/>
    </row>
    <row r="10" spans="1:18" s="9" customFormat="1" ht="7.95" customHeight="1" x14ac:dyDescent="0.2">
      <c r="A10" s="74"/>
      <c r="B10" s="86"/>
      <c r="C10" s="29"/>
      <c r="D10" s="99" t="s">
        <v>114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6" t="s">
        <v>121</v>
      </c>
      <c r="P10" s="19"/>
      <c r="Q10" s="111"/>
      <c r="R10" s="73"/>
    </row>
    <row r="11" spans="1:18" s="9" customFormat="1" ht="7.95" customHeight="1" x14ac:dyDescent="0.2">
      <c r="A11" s="74"/>
      <c r="B11" s="86" t="s">
        <v>92</v>
      </c>
      <c r="C11" s="29"/>
      <c r="D11" s="99"/>
      <c r="E11" s="22"/>
      <c r="F11" s="21"/>
      <c r="G11" s="21"/>
      <c r="H11" s="21"/>
      <c r="I11" s="21"/>
      <c r="J11" s="21"/>
      <c r="K11" s="21"/>
      <c r="L11" s="21"/>
      <c r="M11" s="21"/>
      <c r="N11" s="22"/>
      <c r="O11" s="116"/>
      <c r="P11" s="19"/>
      <c r="Q11" s="111" t="s">
        <v>60</v>
      </c>
      <c r="R11" s="73"/>
    </row>
    <row r="12" spans="1:18" s="9" customFormat="1" ht="7.95" customHeight="1" x14ac:dyDescent="0.2">
      <c r="A12" s="74"/>
      <c r="B12" s="86"/>
      <c r="C12" s="108" t="s">
        <v>92</v>
      </c>
      <c r="D12" s="19"/>
      <c r="E12" s="51"/>
      <c r="F12" s="21"/>
      <c r="G12" s="21"/>
      <c r="H12" s="21"/>
      <c r="I12" s="21"/>
      <c r="J12" s="21"/>
      <c r="K12" s="21"/>
      <c r="L12" s="21"/>
      <c r="M12" s="21"/>
      <c r="N12" s="60"/>
      <c r="O12" s="19"/>
      <c r="P12" s="116" t="s">
        <v>60</v>
      </c>
      <c r="Q12" s="111"/>
      <c r="R12" s="73"/>
    </row>
    <row r="13" spans="1:18" s="9" customFormat="1" ht="7.95" customHeight="1" x14ac:dyDescent="0.2">
      <c r="A13" s="74"/>
      <c r="B13" s="86" t="s">
        <v>93</v>
      </c>
      <c r="C13" s="108"/>
      <c r="D13" s="19"/>
      <c r="E13" s="52"/>
      <c r="F13" s="21"/>
      <c r="G13" s="21"/>
      <c r="H13" s="21"/>
      <c r="I13" s="21"/>
      <c r="J13" s="21"/>
      <c r="K13" s="21"/>
      <c r="L13" s="21"/>
      <c r="M13" s="21"/>
      <c r="N13" s="61"/>
      <c r="O13" s="19"/>
      <c r="P13" s="116"/>
      <c r="Q13" s="111" t="s">
        <v>107</v>
      </c>
      <c r="R13" s="73"/>
    </row>
    <row r="14" spans="1:18" s="9" customFormat="1" ht="7.95" customHeight="1" x14ac:dyDescent="0.2">
      <c r="A14" s="74"/>
      <c r="B14" s="86"/>
      <c r="C14" s="29"/>
      <c r="D14" s="19"/>
      <c r="E14" s="99"/>
      <c r="F14" s="20"/>
      <c r="G14" s="20"/>
      <c r="H14" s="20"/>
      <c r="I14" s="20"/>
      <c r="J14" s="20"/>
      <c r="K14" s="20"/>
      <c r="L14" s="20"/>
      <c r="M14" s="20"/>
      <c r="N14" s="116"/>
      <c r="O14" s="19"/>
      <c r="P14" s="19"/>
      <c r="Q14" s="111"/>
      <c r="R14" s="73"/>
    </row>
    <row r="15" spans="1:18" s="9" customFormat="1" ht="7.95" customHeight="1" x14ac:dyDescent="0.2">
      <c r="A15" s="74"/>
      <c r="B15" s="105" t="s">
        <v>110</v>
      </c>
      <c r="C15" s="29"/>
      <c r="D15" s="19"/>
      <c r="E15" s="99"/>
      <c r="F15" s="20"/>
      <c r="G15" s="20"/>
      <c r="H15" s="20"/>
      <c r="I15" s="20"/>
      <c r="J15" s="20"/>
      <c r="K15" s="20"/>
      <c r="L15" s="20"/>
      <c r="M15" s="20"/>
      <c r="N15" s="116"/>
      <c r="O15" s="19"/>
      <c r="P15" s="19"/>
      <c r="Q15" s="111" t="s">
        <v>61</v>
      </c>
      <c r="R15" s="73"/>
    </row>
    <row r="16" spans="1:18" s="9" customFormat="1" ht="7.95" customHeight="1" x14ac:dyDescent="0.2">
      <c r="A16" s="74"/>
      <c r="B16" s="105"/>
      <c r="C16" s="109" t="s">
        <v>94</v>
      </c>
      <c r="D16" s="19"/>
      <c r="E16" s="53"/>
      <c r="F16" s="55"/>
      <c r="G16" s="20"/>
      <c r="H16" s="20"/>
      <c r="I16" s="20"/>
      <c r="J16" s="20"/>
      <c r="K16" s="20"/>
      <c r="L16" s="20"/>
      <c r="M16" s="64"/>
      <c r="N16" s="62"/>
      <c r="O16" s="19"/>
      <c r="P16" s="116" t="s">
        <v>61</v>
      </c>
      <c r="Q16" s="111"/>
      <c r="R16" s="73"/>
    </row>
    <row r="17" spans="1:18" s="9" customFormat="1" ht="7.95" customHeight="1" x14ac:dyDescent="0.2">
      <c r="A17" s="74"/>
      <c r="B17" s="105" t="s">
        <v>94</v>
      </c>
      <c r="C17" s="110"/>
      <c r="D17" s="19"/>
      <c r="E17" s="54"/>
      <c r="F17" s="55"/>
      <c r="G17" s="20"/>
      <c r="H17" s="20"/>
      <c r="I17" s="20"/>
      <c r="J17" s="20"/>
      <c r="K17" s="20"/>
      <c r="L17" s="20"/>
      <c r="M17" s="64"/>
      <c r="N17" s="63"/>
      <c r="O17" s="19"/>
      <c r="P17" s="116"/>
      <c r="Q17" s="111" t="s">
        <v>62</v>
      </c>
      <c r="R17" s="73"/>
    </row>
    <row r="18" spans="1:18" s="9" customFormat="1" ht="7.95" customHeight="1" x14ac:dyDescent="0.2">
      <c r="A18" s="74"/>
      <c r="B18" s="105"/>
      <c r="C18" s="29"/>
      <c r="D18" s="99" t="s">
        <v>115</v>
      </c>
      <c r="E18" s="104" t="s">
        <v>89</v>
      </c>
      <c r="F18" s="55"/>
      <c r="G18" s="20"/>
      <c r="H18" s="20"/>
      <c r="I18" s="20"/>
      <c r="J18" s="20"/>
      <c r="K18" s="20"/>
      <c r="L18" s="20"/>
      <c r="M18" s="64"/>
      <c r="N18" s="128" t="s">
        <v>46</v>
      </c>
      <c r="O18" s="116" t="s">
        <v>122</v>
      </c>
      <c r="P18" s="19"/>
      <c r="Q18" s="111"/>
      <c r="R18" s="73"/>
    </row>
    <row r="19" spans="1:18" s="9" customFormat="1" ht="7.95" customHeight="1" x14ac:dyDescent="0.2">
      <c r="A19" s="74"/>
      <c r="B19" s="105" t="s">
        <v>95</v>
      </c>
      <c r="C19" s="29"/>
      <c r="D19" s="99"/>
      <c r="E19" s="104"/>
      <c r="F19" s="55"/>
      <c r="G19" s="20"/>
      <c r="H19" s="20"/>
      <c r="I19" s="85"/>
      <c r="J19" s="85"/>
      <c r="K19" s="20"/>
      <c r="L19" s="20"/>
      <c r="M19" s="64"/>
      <c r="N19" s="128"/>
      <c r="O19" s="116"/>
      <c r="P19" s="19"/>
      <c r="Q19" s="111" t="s">
        <v>63</v>
      </c>
      <c r="R19" s="73"/>
    </row>
    <row r="20" spans="1:18" s="9" customFormat="1" ht="7.95" customHeight="1" x14ac:dyDescent="0.2">
      <c r="A20" s="74"/>
      <c r="B20" s="105"/>
      <c r="C20" s="108" t="s">
        <v>95</v>
      </c>
      <c r="D20" s="19"/>
      <c r="E20" s="104"/>
      <c r="F20" s="55"/>
      <c r="G20" s="20"/>
      <c r="H20" s="20"/>
      <c r="I20" s="85"/>
      <c r="J20" s="85"/>
      <c r="K20" s="20"/>
      <c r="L20" s="20"/>
      <c r="M20" s="64"/>
      <c r="N20" s="128"/>
      <c r="O20" s="19"/>
      <c r="P20" s="116" t="s">
        <v>64</v>
      </c>
      <c r="Q20" s="111"/>
      <c r="R20" s="73"/>
    </row>
    <row r="21" spans="1:18" s="9" customFormat="1" ht="7.95" customHeight="1" x14ac:dyDescent="0.2">
      <c r="A21" s="74"/>
      <c r="B21" s="106" t="s">
        <v>96</v>
      </c>
      <c r="C21" s="108"/>
      <c r="D21" s="19"/>
      <c r="E21" s="104"/>
      <c r="F21" s="56"/>
      <c r="G21" s="20"/>
      <c r="H21" s="20"/>
      <c r="I21" s="85"/>
      <c r="J21" s="85"/>
      <c r="K21" s="20"/>
      <c r="L21" s="20"/>
      <c r="M21" s="65"/>
      <c r="N21" s="128"/>
      <c r="O21" s="19"/>
      <c r="P21" s="116"/>
      <c r="Q21" s="111" t="s">
        <v>64</v>
      </c>
      <c r="R21" s="73"/>
    </row>
    <row r="22" spans="1:18" s="9" customFormat="1" ht="7.95" customHeight="1" x14ac:dyDescent="0.2">
      <c r="A22" s="74"/>
      <c r="B22" s="107"/>
      <c r="C22" s="29"/>
      <c r="D22" s="72"/>
      <c r="E22" s="104"/>
      <c r="F22" s="100"/>
      <c r="G22" s="101"/>
      <c r="H22" s="20"/>
      <c r="I22" s="97" t="s">
        <v>31</v>
      </c>
      <c r="J22" s="97"/>
      <c r="K22" s="20"/>
      <c r="L22" s="116"/>
      <c r="M22" s="116"/>
      <c r="N22" s="128"/>
      <c r="O22" s="72"/>
      <c r="P22" s="19"/>
      <c r="Q22" s="111"/>
      <c r="R22" s="73"/>
    </row>
    <row r="23" spans="1:18" s="9" customFormat="1" ht="7.95" customHeight="1" x14ac:dyDescent="0.2">
      <c r="A23" s="74"/>
      <c r="B23" s="105" t="s">
        <v>97</v>
      </c>
      <c r="C23" s="29"/>
      <c r="D23" s="72"/>
      <c r="E23" s="104"/>
      <c r="F23" s="102"/>
      <c r="G23" s="103"/>
      <c r="H23" s="20"/>
      <c r="I23" s="97"/>
      <c r="J23" s="97"/>
      <c r="K23" s="20"/>
      <c r="L23" s="116"/>
      <c r="M23" s="116"/>
      <c r="N23" s="128"/>
      <c r="O23" s="72"/>
      <c r="P23" s="19"/>
      <c r="Q23" s="111" t="s">
        <v>65</v>
      </c>
      <c r="R23" s="73"/>
    </row>
    <row r="24" spans="1:18" s="9" customFormat="1" ht="7.95" customHeight="1" x14ac:dyDescent="0.2">
      <c r="A24" s="74"/>
      <c r="B24" s="105"/>
      <c r="C24" s="108" t="s">
        <v>98</v>
      </c>
      <c r="D24" s="72"/>
      <c r="E24" s="104"/>
      <c r="F24" s="58"/>
      <c r="G24" s="20"/>
      <c r="H24" s="54"/>
      <c r="I24" s="97"/>
      <c r="J24" s="97"/>
      <c r="K24" s="63"/>
      <c r="L24" s="20"/>
      <c r="M24" s="67"/>
      <c r="N24" s="128"/>
      <c r="O24" s="72"/>
      <c r="P24" s="116" t="s">
        <v>65</v>
      </c>
      <c r="Q24" s="111"/>
      <c r="R24" s="73"/>
    </row>
    <row r="25" spans="1:18" s="9" customFormat="1" ht="7.95" customHeight="1" x14ac:dyDescent="0.2">
      <c r="A25" s="74"/>
      <c r="B25" s="105" t="s">
        <v>98</v>
      </c>
      <c r="C25" s="108"/>
      <c r="D25" s="72"/>
      <c r="E25" s="104"/>
      <c r="F25" s="55"/>
      <c r="G25" s="20"/>
      <c r="H25" s="54"/>
      <c r="I25" s="85"/>
      <c r="J25" s="85"/>
      <c r="K25" s="63"/>
      <c r="L25" s="20"/>
      <c r="M25" s="64"/>
      <c r="N25" s="128"/>
      <c r="O25" s="72"/>
      <c r="P25" s="116"/>
      <c r="Q25" s="111" t="s">
        <v>66</v>
      </c>
      <c r="R25" s="73"/>
    </row>
    <row r="26" spans="1:18" s="9" customFormat="1" ht="7.95" customHeight="1" x14ac:dyDescent="0.2">
      <c r="A26" s="74"/>
      <c r="B26" s="105"/>
      <c r="C26" s="29"/>
      <c r="D26" s="99" t="s">
        <v>113</v>
      </c>
      <c r="E26" s="104"/>
      <c r="F26" s="55"/>
      <c r="G26" s="20"/>
      <c r="H26" s="54"/>
      <c r="I26" s="85"/>
      <c r="J26" s="85"/>
      <c r="K26" s="63"/>
      <c r="L26" s="20"/>
      <c r="M26" s="64"/>
      <c r="N26" s="128"/>
      <c r="O26" s="116" t="s">
        <v>123</v>
      </c>
      <c r="P26" s="19"/>
      <c r="Q26" s="111"/>
      <c r="R26" s="73"/>
    </row>
    <row r="27" spans="1:18" s="9" customFormat="1" ht="7.95" customHeight="1" x14ac:dyDescent="0.2">
      <c r="A27" s="74"/>
      <c r="B27" s="105" t="s">
        <v>99</v>
      </c>
      <c r="C27" s="29"/>
      <c r="D27" s="99"/>
      <c r="E27" s="104"/>
      <c r="F27" s="55"/>
      <c r="G27" s="20"/>
      <c r="H27" s="54"/>
      <c r="I27" s="19"/>
      <c r="J27" s="19"/>
      <c r="K27" s="63"/>
      <c r="L27" s="20"/>
      <c r="M27" s="64"/>
      <c r="N27" s="128"/>
      <c r="O27" s="116"/>
      <c r="P27" s="19"/>
      <c r="Q27" s="111" t="s">
        <v>67</v>
      </c>
      <c r="R27" s="73"/>
    </row>
    <row r="28" spans="1:18" s="9" customFormat="1" ht="7.95" customHeight="1" x14ac:dyDescent="0.2">
      <c r="A28" s="74"/>
      <c r="B28" s="105"/>
      <c r="C28" s="108" t="s">
        <v>100</v>
      </c>
      <c r="D28" s="19"/>
      <c r="E28" s="54"/>
      <c r="F28" s="55"/>
      <c r="G28" s="20"/>
      <c r="H28" s="57"/>
      <c r="I28" s="19"/>
      <c r="J28" s="19"/>
      <c r="K28" s="63"/>
      <c r="L28" s="20"/>
      <c r="M28" s="64"/>
      <c r="N28" s="63"/>
      <c r="O28" s="19"/>
      <c r="P28" s="116" t="s">
        <v>67</v>
      </c>
      <c r="Q28" s="111"/>
      <c r="R28" s="73"/>
    </row>
    <row r="29" spans="1:18" s="9" customFormat="1" ht="7.95" customHeight="1" x14ac:dyDescent="0.2">
      <c r="A29" s="74"/>
      <c r="B29" s="105" t="s">
        <v>100</v>
      </c>
      <c r="C29" s="108"/>
      <c r="D29" s="19"/>
      <c r="E29" s="57"/>
      <c r="F29" s="55"/>
      <c r="G29" s="20"/>
      <c r="H29" s="115"/>
      <c r="I29" s="115"/>
      <c r="J29" s="19"/>
      <c r="K29" s="63"/>
      <c r="L29" s="20"/>
      <c r="M29" s="64"/>
      <c r="N29" s="66"/>
      <c r="O29" s="19"/>
      <c r="P29" s="116"/>
      <c r="Q29" s="111" t="s">
        <v>68</v>
      </c>
      <c r="R29" s="73"/>
    </row>
    <row r="30" spans="1:18" s="9" customFormat="1" ht="7.95" customHeight="1" x14ac:dyDescent="0.2">
      <c r="A30" s="74"/>
      <c r="B30" s="105"/>
      <c r="C30" s="29"/>
      <c r="D30" s="19"/>
      <c r="E30" s="99"/>
      <c r="F30" s="20"/>
      <c r="G30" s="20"/>
      <c r="H30" s="115"/>
      <c r="I30" s="115"/>
      <c r="J30" s="19"/>
      <c r="K30" s="63"/>
      <c r="L30" s="20"/>
      <c r="M30" s="20"/>
      <c r="N30" s="116"/>
      <c r="O30" s="19"/>
      <c r="P30" s="19"/>
      <c r="Q30" s="111"/>
      <c r="R30" s="73"/>
    </row>
    <row r="31" spans="1:18" s="9" customFormat="1" ht="7.95" customHeight="1" x14ac:dyDescent="0.2">
      <c r="A31" s="74"/>
      <c r="B31" s="105" t="s">
        <v>101</v>
      </c>
      <c r="C31" s="29"/>
      <c r="D31" s="19"/>
      <c r="E31" s="99"/>
      <c r="F31" s="20"/>
      <c r="G31" s="20"/>
      <c r="H31" s="53"/>
      <c r="I31" s="19"/>
      <c r="J31" s="19"/>
      <c r="K31" s="63"/>
      <c r="L31" s="20"/>
      <c r="M31" s="20"/>
      <c r="N31" s="116"/>
      <c r="O31" s="19"/>
      <c r="P31" s="19"/>
      <c r="Q31" s="111" t="s">
        <v>69</v>
      </c>
      <c r="R31" s="73"/>
    </row>
    <row r="32" spans="1:18" s="9" customFormat="1" ht="7.95" customHeight="1" x14ac:dyDescent="0.2">
      <c r="A32" s="74"/>
      <c r="B32" s="105"/>
      <c r="C32" s="108" t="s">
        <v>111</v>
      </c>
      <c r="D32" s="19"/>
      <c r="E32" s="53"/>
      <c r="F32" s="20"/>
      <c r="G32" s="20"/>
      <c r="H32" s="54"/>
      <c r="I32" s="19"/>
      <c r="J32" s="19"/>
      <c r="K32" s="63"/>
      <c r="L32" s="20"/>
      <c r="M32" s="20"/>
      <c r="N32" s="62"/>
      <c r="O32" s="19"/>
      <c r="P32" s="116" t="s">
        <v>70</v>
      </c>
      <c r="Q32" s="111"/>
      <c r="R32" s="73"/>
    </row>
    <row r="33" spans="1:18" s="9" customFormat="1" ht="7.95" customHeight="1" x14ac:dyDescent="0.2">
      <c r="A33" s="74"/>
      <c r="B33" s="105" t="s">
        <v>111</v>
      </c>
      <c r="C33" s="108"/>
      <c r="D33" s="19"/>
      <c r="E33" s="54"/>
      <c r="F33" s="20"/>
      <c r="G33" s="20"/>
      <c r="H33" s="54"/>
      <c r="I33" s="19"/>
      <c r="J33" s="19"/>
      <c r="K33" s="63"/>
      <c r="L33" s="20"/>
      <c r="M33" s="20"/>
      <c r="N33" s="63"/>
      <c r="O33" s="19"/>
      <c r="P33" s="116"/>
      <c r="Q33" s="111" t="s">
        <v>70</v>
      </c>
      <c r="R33" s="73"/>
    </row>
    <row r="34" spans="1:18" s="9" customFormat="1" ht="7.95" customHeight="1" x14ac:dyDescent="0.2">
      <c r="A34" s="74"/>
      <c r="B34" s="105"/>
      <c r="C34" s="29"/>
      <c r="D34" s="99" t="s">
        <v>116</v>
      </c>
      <c r="E34" s="19"/>
      <c r="F34" s="20"/>
      <c r="G34" s="20"/>
      <c r="H34" s="54"/>
      <c r="I34" s="19"/>
      <c r="J34" s="19"/>
      <c r="K34" s="63"/>
      <c r="L34" s="20"/>
      <c r="M34" s="20"/>
      <c r="N34" s="19"/>
      <c r="O34" s="116" t="s">
        <v>124</v>
      </c>
      <c r="P34" s="19"/>
      <c r="Q34" s="111"/>
      <c r="R34" s="73"/>
    </row>
    <row r="35" spans="1:18" s="9" customFormat="1" ht="7.95" customHeight="1" x14ac:dyDescent="0.2">
      <c r="A35" s="74"/>
      <c r="B35" s="105" t="s">
        <v>102</v>
      </c>
      <c r="C35" s="29"/>
      <c r="D35" s="99"/>
      <c r="E35" s="19"/>
      <c r="F35" s="20"/>
      <c r="G35" s="20"/>
      <c r="H35" s="54"/>
      <c r="I35" s="19"/>
      <c r="J35" s="19"/>
      <c r="K35" s="63"/>
      <c r="L35" s="20"/>
      <c r="M35" s="20"/>
      <c r="N35" s="19"/>
      <c r="O35" s="116"/>
      <c r="P35" s="19"/>
      <c r="Q35" s="111" t="s">
        <v>71</v>
      </c>
      <c r="R35" s="73"/>
    </row>
    <row r="36" spans="1:18" s="9" customFormat="1" ht="7.95" customHeight="1" x14ac:dyDescent="0.2">
      <c r="A36" s="74"/>
      <c r="B36" s="105"/>
      <c r="C36" s="108" t="s">
        <v>102</v>
      </c>
      <c r="D36" s="20"/>
      <c r="E36" s="20"/>
      <c r="F36" s="20"/>
      <c r="G36" s="20"/>
      <c r="H36" s="55"/>
      <c r="I36" s="20"/>
      <c r="J36" s="20"/>
      <c r="K36" s="64"/>
      <c r="L36" s="20"/>
      <c r="M36" s="20"/>
      <c r="N36" s="20"/>
      <c r="O36" s="20"/>
      <c r="P36" s="116" t="s">
        <v>72</v>
      </c>
      <c r="Q36" s="111"/>
      <c r="R36" s="73"/>
    </row>
    <row r="37" spans="1:18" s="9" customFormat="1" ht="7.95" customHeight="1" x14ac:dyDescent="0.2">
      <c r="A37" s="74"/>
      <c r="B37" s="105" t="s">
        <v>109</v>
      </c>
      <c r="C37" s="108"/>
      <c r="D37" s="20"/>
      <c r="E37" s="97" t="s">
        <v>33</v>
      </c>
      <c r="F37" s="97"/>
      <c r="G37" s="97"/>
      <c r="H37" s="55"/>
      <c r="I37" s="87" t="s">
        <v>5</v>
      </c>
      <c r="J37" s="88"/>
      <c r="K37" s="64"/>
      <c r="L37" s="97" t="s">
        <v>32</v>
      </c>
      <c r="M37" s="97"/>
      <c r="N37" s="97"/>
      <c r="O37" s="20"/>
      <c r="P37" s="116"/>
      <c r="Q37" s="111" t="s">
        <v>72</v>
      </c>
      <c r="R37" s="73"/>
    </row>
    <row r="38" spans="1:18" s="9" customFormat="1" ht="7.95" customHeight="1" x14ac:dyDescent="0.2">
      <c r="A38" s="74"/>
      <c r="B38" s="105"/>
      <c r="C38" s="29"/>
      <c r="D38" s="20"/>
      <c r="E38" s="97"/>
      <c r="F38" s="97"/>
      <c r="G38" s="97"/>
      <c r="H38" s="55"/>
      <c r="I38" s="89"/>
      <c r="J38" s="90"/>
      <c r="K38" s="64"/>
      <c r="L38" s="97"/>
      <c r="M38" s="97"/>
      <c r="N38" s="97"/>
      <c r="O38" s="20"/>
      <c r="P38" s="19"/>
      <c r="Q38" s="111"/>
      <c r="R38" s="73"/>
    </row>
    <row r="39" spans="1:18" s="9" customFormat="1" ht="7.95" customHeight="1" x14ac:dyDescent="0.2">
      <c r="A39" s="50"/>
      <c r="B39" s="28"/>
      <c r="C39" s="29"/>
      <c r="D39" s="20"/>
      <c r="E39" s="97"/>
      <c r="F39" s="97"/>
      <c r="G39" s="97"/>
      <c r="H39" s="55"/>
      <c r="I39" s="89"/>
      <c r="J39" s="90"/>
      <c r="K39" s="64"/>
      <c r="L39" s="97"/>
      <c r="M39" s="97"/>
      <c r="N39" s="97"/>
      <c r="O39" s="20"/>
      <c r="P39" s="19"/>
      <c r="Q39" s="28"/>
      <c r="R39" s="49"/>
    </row>
    <row r="40" spans="1:18" s="9" customFormat="1" ht="7.95" customHeight="1" x14ac:dyDescent="0.2">
      <c r="A40" s="75"/>
      <c r="B40" s="114" t="s">
        <v>57</v>
      </c>
      <c r="C40" s="29"/>
      <c r="D40" s="20"/>
      <c r="E40" s="97"/>
      <c r="F40" s="97"/>
      <c r="G40" s="97"/>
      <c r="H40" s="55"/>
      <c r="I40" s="89"/>
      <c r="J40" s="90"/>
      <c r="K40" s="64"/>
      <c r="L40" s="97"/>
      <c r="M40" s="97"/>
      <c r="N40" s="97"/>
      <c r="O40" s="20"/>
      <c r="P40" s="19"/>
      <c r="Q40" s="113" t="s">
        <v>73</v>
      </c>
      <c r="R40" s="71"/>
    </row>
    <row r="41" spans="1:18" s="9" customFormat="1" ht="7.95" customHeight="1" x14ac:dyDescent="0.2">
      <c r="A41" s="75"/>
      <c r="B41" s="114"/>
      <c r="C41" s="120" t="s">
        <v>47</v>
      </c>
      <c r="D41" s="20"/>
      <c r="E41" s="97"/>
      <c r="F41" s="97"/>
      <c r="G41" s="97"/>
      <c r="H41" s="55"/>
      <c r="I41" s="91"/>
      <c r="J41" s="92"/>
      <c r="K41" s="64"/>
      <c r="L41" s="97"/>
      <c r="M41" s="97"/>
      <c r="N41" s="97"/>
      <c r="O41" s="20"/>
      <c r="P41" s="127" t="s">
        <v>74</v>
      </c>
      <c r="Q41" s="113"/>
      <c r="R41" s="71"/>
    </row>
    <row r="42" spans="1:18" s="9" customFormat="1" ht="7.95" customHeight="1" x14ac:dyDescent="0.2">
      <c r="A42" s="75"/>
      <c r="B42" s="114" t="s">
        <v>47</v>
      </c>
      <c r="C42" s="120"/>
      <c r="D42" s="20"/>
      <c r="E42" s="97"/>
      <c r="F42" s="97"/>
      <c r="G42" s="97"/>
      <c r="H42" s="55"/>
      <c r="I42" s="91"/>
      <c r="J42" s="92"/>
      <c r="K42" s="64"/>
      <c r="L42" s="97"/>
      <c r="M42" s="97"/>
      <c r="N42" s="97"/>
      <c r="O42" s="20"/>
      <c r="P42" s="127"/>
      <c r="Q42" s="113" t="s">
        <v>74</v>
      </c>
      <c r="R42" s="71"/>
    </row>
    <row r="43" spans="1:18" s="9" customFormat="1" ht="7.95" customHeight="1" x14ac:dyDescent="0.2">
      <c r="A43" s="75"/>
      <c r="B43" s="114"/>
      <c r="C43" s="29"/>
      <c r="D43" s="117" t="s">
        <v>117</v>
      </c>
      <c r="E43" s="97"/>
      <c r="F43" s="97"/>
      <c r="G43" s="97"/>
      <c r="H43" s="55"/>
      <c r="I43" s="93"/>
      <c r="J43" s="94"/>
      <c r="K43" s="64"/>
      <c r="L43" s="97"/>
      <c r="M43" s="97"/>
      <c r="N43" s="97"/>
      <c r="O43" s="127" t="s">
        <v>125</v>
      </c>
      <c r="P43" s="19"/>
      <c r="Q43" s="113"/>
      <c r="R43" s="71"/>
    </row>
    <row r="44" spans="1:18" s="9" customFormat="1" ht="7.95" customHeight="1" x14ac:dyDescent="0.2">
      <c r="A44" s="75"/>
      <c r="B44" s="114" t="s">
        <v>48</v>
      </c>
      <c r="C44" s="29"/>
      <c r="D44" s="117"/>
      <c r="E44" s="19"/>
      <c r="F44" s="20"/>
      <c r="G44" s="20"/>
      <c r="H44" s="55"/>
      <c r="I44" s="23"/>
      <c r="J44" s="23"/>
      <c r="K44" s="64"/>
      <c r="L44" s="59"/>
      <c r="M44" s="20"/>
      <c r="N44" s="19"/>
      <c r="O44" s="127"/>
      <c r="P44" s="19"/>
      <c r="Q44" s="113" t="s">
        <v>75</v>
      </c>
      <c r="R44" s="71"/>
    </row>
    <row r="45" spans="1:18" s="9" customFormat="1" ht="7.95" customHeight="1" x14ac:dyDescent="0.2">
      <c r="A45" s="75"/>
      <c r="B45" s="114"/>
      <c r="C45" s="120" t="s">
        <v>49</v>
      </c>
      <c r="D45" s="19"/>
      <c r="E45" s="54"/>
      <c r="F45" s="20"/>
      <c r="G45" s="20"/>
      <c r="H45" s="55"/>
      <c r="I45" s="23"/>
      <c r="J45" s="23"/>
      <c r="K45" s="64"/>
      <c r="L45" s="59"/>
      <c r="M45" s="20"/>
      <c r="N45" s="63"/>
      <c r="O45" s="19"/>
      <c r="P45" s="127" t="s">
        <v>76</v>
      </c>
      <c r="Q45" s="113"/>
      <c r="R45" s="71"/>
    </row>
    <row r="46" spans="1:18" s="9" customFormat="1" ht="7.95" customHeight="1" x14ac:dyDescent="0.2">
      <c r="A46" s="75"/>
      <c r="B46" s="114" t="s">
        <v>49</v>
      </c>
      <c r="C46" s="120"/>
      <c r="D46" s="19"/>
      <c r="E46" s="57"/>
      <c r="F46" s="20"/>
      <c r="G46" s="20"/>
      <c r="H46" s="55"/>
      <c r="I46" s="23"/>
      <c r="J46" s="23"/>
      <c r="K46" s="64"/>
      <c r="L46" s="59"/>
      <c r="M46" s="20"/>
      <c r="N46" s="66"/>
      <c r="O46" s="19"/>
      <c r="P46" s="127"/>
      <c r="Q46" s="113" t="s">
        <v>76</v>
      </c>
      <c r="R46" s="71"/>
    </row>
    <row r="47" spans="1:18" s="9" customFormat="1" ht="7.95" customHeight="1" x14ac:dyDescent="0.2">
      <c r="A47" s="75"/>
      <c r="B47" s="114"/>
      <c r="C47" s="29"/>
      <c r="D47" s="19"/>
      <c r="E47" s="117"/>
      <c r="F47" s="20"/>
      <c r="G47" s="20"/>
      <c r="H47" s="55"/>
      <c r="I47" s="23"/>
      <c r="J47" s="23"/>
      <c r="K47" s="65"/>
      <c r="L47" s="59"/>
      <c r="M47" s="20"/>
      <c r="N47" s="127"/>
      <c r="O47" s="19"/>
      <c r="P47" s="19"/>
      <c r="Q47" s="113"/>
      <c r="R47" s="71"/>
    </row>
    <row r="48" spans="1:18" s="9" customFormat="1" ht="7.95" customHeight="1" x14ac:dyDescent="0.2">
      <c r="A48" s="75"/>
      <c r="B48" s="114" t="s">
        <v>103</v>
      </c>
      <c r="C48" s="29"/>
      <c r="D48" s="19"/>
      <c r="E48" s="117"/>
      <c r="F48" s="20"/>
      <c r="G48" s="20"/>
      <c r="H48" s="55"/>
      <c r="I48" s="23"/>
      <c r="J48" s="115"/>
      <c r="K48" s="115"/>
      <c r="L48" s="59"/>
      <c r="M48" s="20"/>
      <c r="N48" s="127"/>
      <c r="O48" s="19"/>
      <c r="P48" s="19"/>
      <c r="Q48" s="113" t="s">
        <v>77</v>
      </c>
      <c r="R48" s="71"/>
    </row>
    <row r="49" spans="1:20" s="9" customFormat="1" ht="7.95" customHeight="1" x14ac:dyDescent="0.2">
      <c r="A49" s="75"/>
      <c r="B49" s="114"/>
      <c r="C49" s="120" t="s">
        <v>103</v>
      </c>
      <c r="D49" s="19"/>
      <c r="E49" s="68"/>
      <c r="F49" s="55"/>
      <c r="G49" s="20"/>
      <c r="H49" s="55"/>
      <c r="I49" s="23"/>
      <c r="J49" s="115"/>
      <c r="K49" s="115"/>
      <c r="L49" s="59"/>
      <c r="M49" s="64"/>
      <c r="N49" s="62"/>
      <c r="O49" s="19"/>
      <c r="P49" s="127" t="s">
        <v>77</v>
      </c>
      <c r="Q49" s="113"/>
      <c r="R49" s="71"/>
    </row>
    <row r="50" spans="1:20" s="9" customFormat="1" ht="7.95" customHeight="1" x14ac:dyDescent="0.2">
      <c r="A50" s="75"/>
      <c r="B50" s="114" t="s">
        <v>106</v>
      </c>
      <c r="C50" s="120"/>
      <c r="D50" s="19"/>
      <c r="E50" s="69"/>
      <c r="F50" s="55"/>
      <c r="G50" s="20"/>
      <c r="H50" s="55"/>
      <c r="I50" s="23"/>
      <c r="J50" s="24"/>
      <c r="K50" s="67"/>
      <c r="L50" s="59"/>
      <c r="M50" s="64"/>
      <c r="N50" s="63"/>
      <c r="O50" s="19"/>
      <c r="P50" s="127"/>
      <c r="Q50" s="113" t="s">
        <v>78</v>
      </c>
      <c r="R50" s="71"/>
    </row>
    <row r="51" spans="1:20" s="9" customFormat="1" ht="7.95" customHeight="1" x14ac:dyDescent="0.2">
      <c r="A51" s="75"/>
      <c r="B51" s="114"/>
      <c r="C51" s="29"/>
      <c r="D51" s="117" t="s">
        <v>118</v>
      </c>
      <c r="E51" s="104" t="s">
        <v>108</v>
      </c>
      <c r="F51" s="55"/>
      <c r="G51" s="20"/>
      <c r="H51" s="55"/>
      <c r="I51" s="23"/>
      <c r="J51" s="23"/>
      <c r="K51" s="64"/>
      <c r="L51" s="59"/>
      <c r="M51" s="64"/>
      <c r="N51" s="128" t="s">
        <v>45</v>
      </c>
      <c r="O51" s="127" t="s">
        <v>126</v>
      </c>
      <c r="P51" s="19"/>
      <c r="Q51" s="113"/>
      <c r="R51" s="71"/>
    </row>
    <row r="52" spans="1:20" s="9" customFormat="1" ht="7.95" customHeight="1" x14ac:dyDescent="0.2">
      <c r="A52" s="75"/>
      <c r="B52" s="114" t="s">
        <v>112</v>
      </c>
      <c r="C52" s="29"/>
      <c r="D52" s="117"/>
      <c r="E52" s="104"/>
      <c r="F52" s="55"/>
      <c r="G52" s="20"/>
      <c r="H52" s="55"/>
      <c r="I52" s="23"/>
      <c r="J52" s="23"/>
      <c r="K52" s="64"/>
      <c r="L52" s="59"/>
      <c r="M52" s="64"/>
      <c r="N52" s="128"/>
      <c r="O52" s="127"/>
      <c r="P52" s="19"/>
      <c r="Q52" s="113" t="s">
        <v>79</v>
      </c>
      <c r="R52" s="71"/>
    </row>
    <row r="53" spans="1:20" s="9" customFormat="1" ht="7.95" customHeight="1" x14ac:dyDescent="0.2">
      <c r="A53" s="75"/>
      <c r="B53" s="114"/>
      <c r="C53" s="120" t="s">
        <v>112</v>
      </c>
      <c r="D53" s="19"/>
      <c r="E53" s="104"/>
      <c r="F53" s="55"/>
      <c r="G53" s="20"/>
      <c r="H53" s="55"/>
      <c r="I53" s="23"/>
      <c r="J53" s="23"/>
      <c r="K53" s="64"/>
      <c r="L53" s="59"/>
      <c r="M53" s="64"/>
      <c r="N53" s="128"/>
      <c r="O53" s="19"/>
      <c r="P53" s="127" t="s">
        <v>80</v>
      </c>
      <c r="Q53" s="113"/>
      <c r="R53" s="71"/>
    </row>
    <row r="54" spans="1:20" s="9" customFormat="1" ht="7.95" customHeight="1" x14ac:dyDescent="0.2">
      <c r="A54" s="75"/>
      <c r="B54" s="114" t="s">
        <v>104</v>
      </c>
      <c r="C54" s="120"/>
      <c r="D54" s="19"/>
      <c r="E54" s="104"/>
      <c r="F54" s="56"/>
      <c r="G54" s="20"/>
      <c r="H54" s="55"/>
      <c r="I54" s="23"/>
      <c r="J54" s="23"/>
      <c r="K54" s="64"/>
      <c r="L54" s="59"/>
      <c r="M54" s="65"/>
      <c r="N54" s="128"/>
      <c r="O54" s="19"/>
      <c r="P54" s="127"/>
      <c r="Q54" s="113" t="s">
        <v>80</v>
      </c>
      <c r="R54" s="71"/>
    </row>
    <row r="55" spans="1:20" s="9" customFormat="1" ht="7.95" customHeight="1" x14ac:dyDescent="0.45">
      <c r="A55" s="75"/>
      <c r="B55" s="114"/>
      <c r="C55" s="29"/>
      <c r="D55" s="72"/>
      <c r="E55" s="104"/>
      <c r="F55" s="122"/>
      <c r="G55" s="123"/>
      <c r="H55" s="20"/>
      <c r="I55" s="25"/>
      <c r="J55" s="25"/>
      <c r="K55" s="20"/>
      <c r="L55" s="121"/>
      <c r="M55" s="121"/>
      <c r="N55" s="128"/>
      <c r="O55" s="72"/>
      <c r="P55" s="19"/>
      <c r="Q55" s="113"/>
      <c r="R55" s="71"/>
      <c r="T55" s="83"/>
    </row>
    <row r="56" spans="1:20" s="9" customFormat="1" ht="7.95" customHeight="1" x14ac:dyDescent="0.2">
      <c r="A56" s="75"/>
      <c r="B56" s="114" t="s">
        <v>50</v>
      </c>
      <c r="C56" s="29"/>
      <c r="D56" s="72"/>
      <c r="E56" s="104"/>
      <c r="F56" s="124"/>
      <c r="G56" s="125"/>
      <c r="H56" s="20"/>
      <c r="I56" s="25"/>
      <c r="J56" s="25"/>
      <c r="K56" s="20"/>
      <c r="L56" s="121"/>
      <c r="M56" s="121"/>
      <c r="N56" s="128"/>
      <c r="O56" s="72"/>
      <c r="P56" s="19"/>
      <c r="Q56" s="113" t="s">
        <v>81</v>
      </c>
      <c r="R56" s="71"/>
    </row>
    <row r="57" spans="1:20" s="9" customFormat="1" ht="7.95" customHeight="1" x14ac:dyDescent="0.2">
      <c r="A57" s="75"/>
      <c r="B57" s="114"/>
      <c r="C57" s="120" t="s">
        <v>50</v>
      </c>
      <c r="D57" s="72"/>
      <c r="E57" s="104"/>
      <c r="F57" s="58"/>
      <c r="G57" s="20"/>
      <c r="H57" s="20"/>
      <c r="I57" s="25"/>
      <c r="J57" s="25"/>
      <c r="K57" s="20"/>
      <c r="L57" s="20"/>
      <c r="M57" s="67"/>
      <c r="N57" s="128"/>
      <c r="O57" s="72"/>
      <c r="P57" s="127" t="s">
        <v>82</v>
      </c>
      <c r="Q57" s="113"/>
      <c r="R57" s="71"/>
    </row>
    <row r="58" spans="1:20" s="9" customFormat="1" ht="7.95" customHeight="1" x14ac:dyDescent="0.2">
      <c r="A58" s="75"/>
      <c r="B58" s="114" t="s">
        <v>51</v>
      </c>
      <c r="C58" s="120"/>
      <c r="D58" s="72"/>
      <c r="E58" s="104"/>
      <c r="F58" s="55"/>
      <c r="G58" s="20"/>
      <c r="H58" s="20"/>
      <c r="I58" s="25"/>
      <c r="J58" s="25"/>
      <c r="K58" s="20"/>
      <c r="L58" s="20"/>
      <c r="M58" s="64"/>
      <c r="N58" s="128"/>
      <c r="O58" s="72"/>
      <c r="P58" s="127"/>
      <c r="Q58" s="113" t="s">
        <v>82</v>
      </c>
      <c r="R58" s="71"/>
    </row>
    <row r="59" spans="1:20" s="9" customFormat="1" ht="7.95" customHeight="1" x14ac:dyDescent="0.2">
      <c r="A59" s="75"/>
      <c r="B59" s="114"/>
      <c r="C59" s="29"/>
      <c r="D59" s="117" t="s">
        <v>119</v>
      </c>
      <c r="E59" s="104"/>
      <c r="F59" s="55"/>
      <c r="G59" s="20"/>
      <c r="H59" s="20"/>
      <c r="I59" s="20"/>
      <c r="J59" s="20"/>
      <c r="K59" s="20"/>
      <c r="L59" s="20"/>
      <c r="M59" s="64"/>
      <c r="N59" s="128"/>
      <c r="O59" s="127" t="s">
        <v>127</v>
      </c>
      <c r="P59" s="19"/>
      <c r="Q59" s="113"/>
      <c r="R59" s="71"/>
    </row>
    <row r="60" spans="1:20" s="9" customFormat="1" ht="7.95" customHeight="1" x14ac:dyDescent="0.45">
      <c r="A60" s="75"/>
      <c r="B60" s="114" t="s">
        <v>52</v>
      </c>
      <c r="C60" s="29"/>
      <c r="D60" s="117"/>
      <c r="E60" s="104"/>
      <c r="F60" s="55"/>
      <c r="G60" s="20"/>
      <c r="H60" s="20"/>
      <c r="I60" s="83"/>
      <c r="J60" s="20"/>
      <c r="K60" s="20"/>
      <c r="L60" s="20"/>
      <c r="M60" s="64"/>
      <c r="N60" s="128"/>
      <c r="O60" s="127"/>
      <c r="P60" s="19"/>
      <c r="Q60" s="113" t="s">
        <v>83</v>
      </c>
      <c r="R60" s="71"/>
    </row>
    <row r="61" spans="1:20" s="9" customFormat="1" ht="7.95" customHeight="1" x14ac:dyDescent="0.2">
      <c r="A61" s="75"/>
      <c r="B61" s="114"/>
      <c r="C61" s="120" t="s">
        <v>53</v>
      </c>
      <c r="D61" s="19"/>
      <c r="E61" s="69"/>
      <c r="F61" s="55"/>
      <c r="G61" s="20"/>
      <c r="H61" s="20"/>
      <c r="I61" s="20"/>
      <c r="J61" s="20"/>
      <c r="K61" s="20"/>
      <c r="L61" s="20"/>
      <c r="M61" s="64"/>
      <c r="N61" s="63"/>
      <c r="O61" s="19"/>
      <c r="P61" s="127" t="s">
        <v>83</v>
      </c>
      <c r="Q61" s="113"/>
      <c r="R61" s="71"/>
    </row>
    <row r="62" spans="1:20" s="9" customFormat="1" ht="7.95" customHeight="1" x14ac:dyDescent="0.2">
      <c r="A62" s="75"/>
      <c r="B62" s="114" t="s">
        <v>53</v>
      </c>
      <c r="C62" s="120"/>
      <c r="D62" s="19"/>
      <c r="E62" s="70"/>
      <c r="F62" s="55"/>
      <c r="G62" s="118"/>
      <c r="H62" s="118"/>
      <c r="I62" s="118"/>
      <c r="J62" s="118"/>
      <c r="K62" s="118"/>
      <c r="L62" s="118"/>
      <c r="M62" s="64"/>
      <c r="N62" s="66"/>
      <c r="O62" s="19"/>
      <c r="P62" s="127"/>
      <c r="Q62" s="113" t="s">
        <v>84</v>
      </c>
      <c r="R62" s="71"/>
    </row>
    <row r="63" spans="1:20" s="9" customFormat="1" ht="7.95" customHeight="1" x14ac:dyDescent="0.2">
      <c r="A63" s="75"/>
      <c r="B63" s="114"/>
      <c r="C63" s="29"/>
      <c r="D63" s="19"/>
      <c r="E63" s="119"/>
      <c r="F63" s="55"/>
      <c r="G63" s="118"/>
      <c r="H63" s="118"/>
      <c r="I63" s="118"/>
      <c r="J63" s="118"/>
      <c r="K63" s="118"/>
      <c r="L63" s="118"/>
      <c r="M63" s="20"/>
      <c r="N63" s="127"/>
      <c r="O63" s="19"/>
      <c r="P63" s="19"/>
      <c r="Q63" s="113"/>
      <c r="R63" s="71"/>
    </row>
    <row r="64" spans="1:20" s="9" customFormat="1" ht="7.95" customHeight="1" x14ac:dyDescent="0.2">
      <c r="A64" s="75"/>
      <c r="B64" s="114" t="s">
        <v>54</v>
      </c>
      <c r="C64" s="29"/>
      <c r="D64" s="19"/>
      <c r="E64" s="119"/>
      <c r="F64" s="55"/>
      <c r="G64" s="84"/>
      <c r="H64" s="84"/>
      <c r="I64" s="84"/>
      <c r="J64" s="84"/>
      <c r="K64" s="84"/>
      <c r="L64" s="84"/>
      <c r="M64" s="20"/>
      <c r="N64" s="127"/>
      <c r="O64" s="19"/>
      <c r="P64" s="19"/>
      <c r="Q64" s="113" t="s">
        <v>85</v>
      </c>
      <c r="R64" s="71"/>
    </row>
    <row r="65" spans="1:18" s="9" customFormat="1" ht="7.95" customHeight="1" x14ac:dyDescent="0.2">
      <c r="A65" s="75"/>
      <c r="B65" s="114"/>
      <c r="C65" s="120" t="s">
        <v>55</v>
      </c>
      <c r="D65" s="19"/>
      <c r="E65" s="53"/>
      <c r="F65" s="20"/>
      <c r="G65" s="84"/>
      <c r="H65" s="84"/>
      <c r="I65" s="84"/>
      <c r="J65" s="84"/>
      <c r="K65" s="84"/>
      <c r="L65" s="84"/>
      <c r="M65" s="20"/>
      <c r="N65" s="62"/>
      <c r="O65" s="19"/>
      <c r="P65" s="127" t="s">
        <v>85</v>
      </c>
      <c r="Q65" s="113"/>
      <c r="R65" s="71"/>
    </row>
    <row r="66" spans="1:18" s="9" customFormat="1" ht="7.95" customHeight="1" x14ac:dyDescent="0.2">
      <c r="A66" s="75"/>
      <c r="B66" s="114" t="s">
        <v>55</v>
      </c>
      <c r="C66" s="120"/>
      <c r="D66" s="19"/>
      <c r="E66" s="54"/>
      <c r="F66" s="20"/>
      <c r="G66" s="118" t="s">
        <v>36</v>
      </c>
      <c r="H66" s="118"/>
      <c r="I66" s="118"/>
      <c r="J66" s="118"/>
      <c r="K66" s="118"/>
      <c r="L66" s="118"/>
      <c r="M66" s="20"/>
      <c r="N66" s="63"/>
      <c r="O66" s="19"/>
      <c r="P66" s="127"/>
      <c r="Q66" s="113" t="s">
        <v>86</v>
      </c>
      <c r="R66" s="71"/>
    </row>
    <row r="67" spans="1:18" s="9" customFormat="1" ht="7.95" customHeight="1" x14ac:dyDescent="0.2">
      <c r="A67" s="75"/>
      <c r="B67" s="114"/>
      <c r="C67" s="29"/>
      <c r="D67" s="117" t="s">
        <v>120</v>
      </c>
      <c r="E67" s="19"/>
      <c r="F67" s="20"/>
      <c r="G67" s="118"/>
      <c r="H67" s="118"/>
      <c r="I67" s="118"/>
      <c r="J67" s="118"/>
      <c r="K67" s="118"/>
      <c r="L67" s="118"/>
      <c r="M67" s="20"/>
      <c r="N67" s="19"/>
      <c r="O67" s="127" t="s">
        <v>128</v>
      </c>
      <c r="P67" s="19"/>
      <c r="Q67" s="113"/>
      <c r="R67" s="71"/>
    </row>
    <row r="68" spans="1:18" s="9" customFormat="1" ht="7.95" customHeight="1" x14ac:dyDescent="0.2">
      <c r="A68" s="75"/>
      <c r="B68" s="114" t="s">
        <v>105</v>
      </c>
      <c r="C68" s="29"/>
      <c r="D68" s="117"/>
      <c r="E68" s="19"/>
      <c r="F68" s="20"/>
      <c r="G68" s="118" t="s">
        <v>38</v>
      </c>
      <c r="H68" s="118"/>
      <c r="I68" s="118"/>
      <c r="J68" s="118"/>
      <c r="K68" s="118"/>
      <c r="L68" s="118"/>
      <c r="M68" s="20"/>
      <c r="N68" s="19"/>
      <c r="O68" s="127"/>
      <c r="P68" s="19"/>
      <c r="Q68" s="113" t="s">
        <v>87</v>
      </c>
      <c r="R68" s="71"/>
    </row>
    <row r="69" spans="1:18" s="9" customFormat="1" ht="7.95" customHeight="1" x14ac:dyDescent="0.2">
      <c r="A69" s="75"/>
      <c r="B69" s="114"/>
      <c r="C69" s="120" t="s">
        <v>105</v>
      </c>
      <c r="D69" s="20"/>
      <c r="E69" s="20"/>
      <c r="F69" s="20"/>
      <c r="G69" s="118"/>
      <c r="H69" s="118"/>
      <c r="I69" s="118"/>
      <c r="J69" s="118"/>
      <c r="K69" s="118"/>
      <c r="L69" s="118"/>
      <c r="M69" s="20"/>
      <c r="N69" s="20"/>
      <c r="O69" s="20"/>
      <c r="P69" s="127" t="s">
        <v>87</v>
      </c>
      <c r="Q69" s="113"/>
      <c r="R69" s="71"/>
    </row>
    <row r="70" spans="1:18" s="9" customFormat="1" ht="7.95" customHeight="1" x14ac:dyDescent="0.2">
      <c r="A70" s="75"/>
      <c r="B70" s="114" t="s">
        <v>56</v>
      </c>
      <c r="C70" s="120"/>
      <c r="D70" s="20"/>
      <c r="E70" s="20"/>
      <c r="F70" s="20"/>
      <c r="G70" s="118" t="s">
        <v>37</v>
      </c>
      <c r="H70" s="118"/>
      <c r="I70" s="118"/>
      <c r="J70" s="118"/>
      <c r="K70" s="118"/>
      <c r="L70" s="118"/>
      <c r="M70" s="20"/>
      <c r="N70" s="20"/>
      <c r="O70" s="20"/>
      <c r="P70" s="127"/>
      <c r="Q70" s="113" t="s">
        <v>88</v>
      </c>
      <c r="R70" s="71"/>
    </row>
    <row r="71" spans="1:18" s="9" customFormat="1" ht="7.95" customHeight="1" x14ac:dyDescent="0.2">
      <c r="A71" s="75"/>
      <c r="B71" s="114"/>
      <c r="C71" s="29"/>
      <c r="D71" s="20"/>
      <c r="E71" s="20"/>
      <c r="F71" s="20"/>
      <c r="G71" s="118"/>
      <c r="H71" s="118"/>
      <c r="I71" s="118"/>
      <c r="J71" s="118"/>
      <c r="K71" s="118"/>
      <c r="L71" s="118"/>
      <c r="M71" s="20"/>
      <c r="N71" s="20"/>
      <c r="O71" s="20"/>
      <c r="P71" s="19"/>
      <c r="Q71" s="113"/>
      <c r="R71" s="71"/>
    </row>
    <row r="72" spans="1:18" ht="7.95" customHeight="1" x14ac:dyDescent="0.25">
      <c r="A72" s="2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6"/>
    </row>
  </sheetData>
  <sheetProtection selectLockedCells="1"/>
  <mergeCells count="145">
    <mergeCell ref="B2:Q2"/>
    <mergeCell ref="N63:N64"/>
    <mergeCell ref="N47:N48"/>
    <mergeCell ref="N51:N60"/>
    <mergeCell ref="P61:P62"/>
    <mergeCell ref="P65:P66"/>
    <mergeCell ref="P69:P70"/>
    <mergeCell ref="O59:O60"/>
    <mergeCell ref="O43:O44"/>
    <mergeCell ref="O51:O52"/>
    <mergeCell ref="O67:O68"/>
    <mergeCell ref="P41:P42"/>
    <mergeCell ref="P45:P46"/>
    <mergeCell ref="P49:P50"/>
    <mergeCell ref="P53:P54"/>
    <mergeCell ref="P57:P58"/>
    <mergeCell ref="O26:O27"/>
    <mergeCell ref="O18:O19"/>
    <mergeCell ref="O10:O11"/>
    <mergeCell ref="N14:N15"/>
    <mergeCell ref="N30:N31"/>
    <mergeCell ref="N18:N27"/>
    <mergeCell ref="P8:P9"/>
    <mergeCell ref="P12:P13"/>
    <mergeCell ref="L55:M56"/>
    <mergeCell ref="C69:C70"/>
    <mergeCell ref="D43:D44"/>
    <mergeCell ref="D51:D52"/>
    <mergeCell ref="D59:D60"/>
    <mergeCell ref="D67:D68"/>
    <mergeCell ref="C45:C46"/>
    <mergeCell ref="C49:C50"/>
    <mergeCell ref="C53:C54"/>
    <mergeCell ref="C57:C58"/>
    <mergeCell ref="C61:C62"/>
    <mergeCell ref="C65:C66"/>
    <mergeCell ref="G68:L69"/>
    <mergeCell ref="G70:L71"/>
    <mergeCell ref="F55:G56"/>
    <mergeCell ref="B44:B45"/>
    <mergeCell ref="B46:B47"/>
    <mergeCell ref="B48:B49"/>
    <mergeCell ref="B50:B51"/>
    <mergeCell ref="B9:B10"/>
    <mergeCell ref="B7:B8"/>
    <mergeCell ref="B11:B12"/>
    <mergeCell ref="P16:P17"/>
    <mergeCell ref="P20:P21"/>
    <mergeCell ref="P24:P25"/>
    <mergeCell ref="J48:K49"/>
    <mergeCell ref="L22:M23"/>
    <mergeCell ref="I22:J24"/>
    <mergeCell ref="C24:C25"/>
    <mergeCell ref="C28:C29"/>
    <mergeCell ref="C32:C33"/>
    <mergeCell ref="C36:C37"/>
    <mergeCell ref="C41:C42"/>
    <mergeCell ref="B27:B28"/>
    <mergeCell ref="B29:B30"/>
    <mergeCell ref="B31:B32"/>
    <mergeCell ref="B33:B34"/>
    <mergeCell ref="B35:B36"/>
    <mergeCell ref="B37:B38"/>
    <mergeCell ref="B42:B43"/>
    <mergeCell ref="B62:B63"/>
    <mergeCell ref="B64:B65"/>
    <mergeCell ref="B66:B67"/>
    <mergeCell ref="Q62:Q63"/>
    <mergeCell ref="Q64:Q65"/>
    <mergeCell ref="Q66:Q67"/>
    <mergeCell ref="Q68:Q69"/>
    <mergeCell ref="Q70:Q71"/>
    <mergeCell ref="Q52:Q53"/>
    <mergeCell ref="Q54:Q55"/>
    <mergeCell ref="Q56:Q57"/>
    <mergeCell ref="Q58:Q59"/>
    <mergeCell ref="Q60:Q61"/>
    <mergeCell ref="G62:L63"/>
    <mergeCell ref="E63:E64"/>
    <mergeCell ref="B68:B69"/>
    <mergeCell ref="B70:B71"/>
    <mergeCell ref="B52:B53"/>
    <mergeCell ref="B54:B55"/>
    <mergeCell ref="B56:B57"/>
    <mergeCell ref="B58:B59"/>
    <mergeCell ref="B60:B61"/>
    <mergeCell ref="G66:L67"/>
    <mergeCell ref="Q42:Q43"/>
    <mergeCell ref="Q44:Q45"/>
    <mergeCell ref="Q46:Q47"/>
    <mergeCell ref="Q48:Q49"/>
    <mergeCell ref="Q50:Q51"/>
    <mergeCell ref="Q27:Q28"/>
    <mergeCell ref="Q29:Q30"/>
    <mergeCell ref="Q31:Q32"/>
    <mergeCell ref="B40:B41"/>
    <mergeCell ref="Q33:Q34"/>
    <mergeCell ref="Q35:Q36"/>
    <mergeCell ref="Q37:Q38"/>
    <mergeCell ref="Q40:Q41"/>
    <mergeCell ref="D26:D27"/>
    <mergeCell ref="D34:D35"/>
    <mergeCell ref="E30:E31"/>
    <mergeCell ref="H29:I30"/>
    <mergeCell ref="P28:P29"/>
    <mergeCell ref="P32:P33"/>
    <mergeCell ref="P36:P37"/>
    <mergeCell ref="O34:O35"/>
    <mergeCell ref="E47:E48"/>
    <mergeCell ref="E51:E60"/>
    <mergeCell ref="B25:B26"/>
    <mergeCell ref="Q17:Q18"/>
    <mergeCell ref="Q19:Q20"/>
    <mergeCell ref="Q21:Q22"/>
    <mergeCell ref="Q23:Q24"/>
    <mergeCell ref="Q25:Q26"/>
    <mergeCell ref="Q7:Q8"/>
    <mergeCell ref="Q9:Q10"/>
    <mergeCell ref="Q11:Q12"/>
    <mergeCell ref="Q13:Q14"/>
    <mergeCell ref="Q15:Q16"/>
    <mergeCell ref="B13:B14"/>
    <mergeCell ref="I37:J40"/>
    <mergeCell ref="I41:J43"/>
    <mergeCell ref="I6:J6"/>
    <mergeCell ref="N3:O3"/>
    <mergeCell ref="L37:N43"/>
    <mergeCell ref="E37:G43"/>
    <mergeCell ref="I3:J3"/>
    <mergeCell ref="D3:E3"/>
    <mergeCell ref="I4:J4"/>
    <mergeCell ref="D18:D19"/>
    <mergeCell ref="D10:D11"/>
    <mergeCell ref="E14:E15"/>
    <mergeCell ref="F22:G23"/>
    <mergeCell ref="E18:E27"/>
    <mergeCell ref="B15:B16"/>
    <mergeCell ref="B17:B18"/>
    <mergeCell ref="B19:B20"/>
    <mergeCell ref="B21:B22"/>
    <mergeCell ref="B23:B24"/>
    <mergeCell ref="C8:C9"/>
    <mergeCell ref="C12:C13"/>
    <mergeCell ref="C16:C17"/>
    <mergeCell ref="C20:C21"/>
  </mergeCells>
  <phoneticPr fontId="1" type="noConversion"/>
  <printOptions horizontalCentered="1" verticalCentered="1"/>
  <pageMargins left="0.35" right="0.35" top="0.35" bottom="0.35" header="0.6" footer="0.6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81"/>
  <sheetViews>
    <sheetView zoomScaleNormal="88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E4" sqref="E4"/>
    </sheetView>
  </sheetViews>
  <sheetFormatPr defaultColWidth="9.109375" defaultRowHeight="13.8" x14ac:dyDescent="0.3"/>
  <cols>
    <col min="1" max="1" width="0.88671875" style="2" customWidth="1"/>
    <col min="2" max="2" width="9.44140625" style="2" bestFit="1" customWidth="1"/>
    <col min="3" max="3" width="33.109375" style="2" bestFit="1" customWidth="1"/>
    <col min="4" max="4" width="14.6640625" style="2" customWidth="1"/>
    <col min="5" max="5" width="15.6640625" style="2" bestFit="1" customWidth="1"/>
    <col min="6" max="6" width="8.6640625" style="2" bestFit="1" customWidth="1"/>
    <col min="7" max="7" width="15.6640625" style="2" customWidth="1"/>
    <col min="8" max="8" width="8.6640625" style="2" bestFit="1" customWidth="1"/>
    <col min="9" max="9" width="15.6640625" style="2" customWidth="1"/>
    <col min="10" max="10" width="8.6640625" style="2" bestFit="1" customWidth="1"/>
    <col min="11" max="11" width="15.6640625" style="2" customWidth="1"/>
    <col min="12" max="12" width="8.6640625" style="2" bestFit="1" customWidth="1"/>
    <col min="13" max="13" width="15.6640625" style="2" customWidth="1"/>
    <col min="14" max="14" width="8.6640625" style="2" bestFit="1" customWidth="1"/>
    <col min="15" max="16384" width="9.109375" style="2"/>
  </cols>
  <sheetData>
    <row r="1" spans="2:14" ht="4.5" customHeight="1" x14ac:dyDescent="0.3"/>
    <row r="2" spans="2:14" ht="26.1" customHeight="1" thickBot="1" x14ac:dyDescent="0.35">
      <c r="B2" s="30"/>
      <c r="C2" s="30"/>
      <c r="D2" s="30"/>
      <c r="E2" s="135" t="s">
        <v>8</v>
      </c>
      <c r="F2" s="135"/>
      <c r="G2" s="135" t="s">
        <v>9</v>
      </c>
      <c r="H2" s="135"/>
      <c r="I2" s="135" t="s">
        <v>10</v>
      </c>
      <c r="J2" s="135"/>
      <c r="K2" s="135" t="s">
        <v>11</v>
      </c>
      <c r="L2" s="135"/>
      <c r="M2" s="135" t="s">
        <v>12</v>
      </c>
      <c r="N2" s="135"/>
    </row>
    <row r="3" spans="2:14" ht="18" customHeight="1" x14ac:dyDescent="0.3">
      <c r="B3" s="31" t="s">
        <v>7</v>
      </c>
      <c r="C3" s="32" t="s">
        <v>13</v>
      </c>
      <c r="D3" s="32" t="s">
        <v>14</v>
      </c>
      <c r="E3" s="33" t="s">
        <v>15</v>
      </c>
      <c r="F3" s="33" t="s">
        <v>16</v>
      </c>
      <c r="G3" s="34" t="s">
        <v>15</v>
      </c>
      <c r="H3" s="33" t="s">
        <v>16</v>
      </c>
      <c r="I3" s="34" t="s">
        <v>15</v>
      </c>
      <c r="J3" s="33" t="s">
        <v>16</v>
      </c>
      <c r="K3" s="34" t="s">
        <v>15</v>
      </c>
      <c r="L3" s="33" t="s">
        <v>16</v>
      </c>
      <c r="M3" s="35" t="s">
        <v>15</v>
      </c>
      <c r="N3" s="36" t="s">
        <v>16</v>
      </c>
    </row>
    <row r="4" spans="2:14" ht="15.9" customHeight="1" x14ac:dyDescent="0.3">
      <c r="B4" s="139" t="s">
        <v>23</v>
      </c>
      <c r="C4" s="37" t="str">
        <f>CONCATENATE(Bracket!B7, " vs. ", Bracket!B9)</f>
        <v>Red Queen (Aveyard) vs. Eleanor and Park (Rowell)</v>
      </c>
      <c r="D4" s="37" t="str">
        <f>IF(Bracket!C9 &lt;&gt; "", Bracket!C9, "— Undecided —")</f>
        <v>— Undecided —</v>
      </c>
      <c r="E4" s="38" t="s">
        <v>6</v>
      </c>
      <c r="F4" s="37">
        <f>IF(Bracket!C9=E4,1,0)</f>
        <v>0</v>
      </c>
      <c r="G4" s="38" t="s">
        <v>6</v>
      </c>
      <c r="H4" s="37">
        <f>IF(Bracket!C9=G4, 1, 0)</f>
        <v>0</v>
      </c>
      <c r="I4" s="38" t="s">
        <v>6</v>
      </c>
      <c r="J4" s="37">
        <f>IF(Bracket!C9=I4, 1, 0)</f>
        <v>0</v>
      </c>
      <c r="K4" s="38" t="s">
        <v>6</v>
      </c>
      <c r="L4" s="37">
        <f>IF(Bracket!C9=K4, 1, 0)</f>
        <v>0</v>
      </c>
      <c r="M4" s="38" t="s">
        <v>6</v>
      </c>
      <c r="N4" s="37">
        <f>IF(Bracket!C9=M4, 1, 0)</f>
        <v>0</v>
      </c>
    </row>
    <row r="5" spans="2:14" ht="15.9" customHeight="1" x14ac:dyDescent="0.3">
      <c r="B5" s="139"/>
      <c r="C5" s="37" t="str">
        <f>CONCATENATE(Bracket!B11, " vs. ", Bracket!B13)</f>
        <v>Perks of Being a Wallflower (Chbosky) vs. The Serpent King (Zentner)</v>
      </c>
      <c r="D5" s="37" t="str">
        <f>IF(Bracket!C13 &lt;&gt; "", Bracket!C13, "— Undecided —")</f>
        <v>— Undecided —</v>
      </c>
      <c r="E5" s="38" t="s">
        <v>6</v>
      </c>
      <c r="F5" s="37">
        <f>IF(Bracket!C13=E5,1,0)</f>
        <v>0</v>
      </c>
      <c r="G5" s="38" t="s">
        <v>6</v>
      </c>
      <c r="H5" s="37">
        <f>IF(Bracket!C13=G5,1,0)</f>
        <v>0</v>
      </c>
      <c r="I5" s="38" t="s">
        <v>6</v>
      </c>
      <c r="J5" s="37">
        <f>IF(Bracket!C13=I5,1,0)</f>
        <v>0</v>
      </c>
      <c r="K5" s="38" t="s">
        <v>6</v>
      </c>
      <c r="L5" s="37">
        <f>IF(Bracket!C13=K5,1,0)</f>
        <v>0</v>
      </c>
      <c r="M5" s="38" t="s">
        <v>6</v>
      </c>
      <c r="N5" s="37">
        <f>IF(Bracket!C13=M5,1,0)</f>
        <v>0</v>
      </c>
    </row>
    <row r="6" spans="2:14" ht="15.9" customHeight="1" x14ac:dyDescent="0.3">
      <c r="B6" s="139"/>
      <c r="C6" s="37" t="str">
        <f>CONCATENATE(Bracket!B16, " vs. ", Bracket!B18)</f>
        <v xml:space="preserve"> vs. </v>
      </c>
      <c r="D6" s="37" t="str">
        <f>IF(Bracket!C17 &lt;&gt; "", Bracket!C17, "— Undecided —")</f>
        <v>— Undecided —</v>
      </c>
      <c r="E6" s="38" t="s">
        <v>6</v>
      </c>
      <c r="F6" s="37">
        <f>IF(Bracket!C17=E6,1,0)</f>
        <v>0</v>
      </c>
      <c r="G6" s="38" t="s">
        <v>6</v>
      </c>
      <c r="H6" s="37">
        <f>IF(Bracket!C17=G6,1,0)</f>
        <v>0</v>
      </c>
      <c r="I6" s="38" t="s">
        <v>6</v>
      </c>
      <c r="J6" s="37">
        <f>IF(Bracket!C17=I6,1,0)</f>
        <v>0</v>
      </c>
      <c r="K6" s="38" t="s">
        <v>6</v>
      </c>
      <c r="L6" s="37">
        <f>IF(Bracket!C17=K6,1,0)</f>
        <v>0</v>
      </c>
      <c r="M6" s="38" t="s">
        <v>6</v>
      </c>
      <c r="N6" s="37">
        <f>IF(Bracket!C17=M6,1,0)</f>
        <v>0</v>
      </c>
    </row>
    <row r="7" spans="2:14" ht="15.9" customHeight="1" x14ac:dyDescent="0.3">
      <c r="B7" s="139"/>
      <c r="C7" s="37" t="str">
        <f>CONCATENATE(Bracket!B20, " vs. ", Bracket!B22)</f>
        <v xml:space="preserve"> vs. </v>
      </c>
      <c r="D7" s="37" t="str">
        <f>IF(Bracket!C21 &lt;&gt; "", Bracket!C21, "— Undecided —")</f>
        <v>— Undecided —</v>
      </c>
      <c r="E7" s="38" t="s">
        <v>6</v>
      </c>
      <c r="F7" s="37">
        <f>IF(Bracket!C21=E7,1,0)</f>
        <v>0</v>
      </c>
      <c r="G7" s="38" t="s">
        <v>6</v>
      </c>
      <c r="H7" s="37">
        <f>IF(Bracket!C21=G7,1,0)</f>
        <v>0</v>
      </c>
      <c r="I7" s="38" t="s">
        <v>6</v>
      </c>
      <c r="J7" s="37">
        <f>IF(Bracket!C21=I7,1,0)</f>
        <v>0</v>
      </c>
      <c r="K7" s="38" t="s">
        <v>6</v>
      </c>
      <c r="L7" s="37">
        <f>IF(Bracket!C21=K7,1,0)</f>
        <v>0</v>
      </c>
      <c r="M7" s="38" t="s">
        <v>6</v>
      </c>
      <c r="N7" s="37">
        <f>IF(Bracket!C21=M7,1,0)</f>
        <v>0</v>
      </c>
    </row>
    <row r="8" spans="2:14" ht="15.9" customHeight="1" x14ac:dyDescent="0.3">
      <c r="B8" s="139"/>
      <c r="C8" s="37" t="str">
        <f>CONCATENATE(Bracket!B24, " vs. ", Bracket!B26)</f>
        <v xml:space="preserve"> vs. </v>
      </c>
      <c r="D8" s="37" t="str">
        <f>IF(Bracket!C25 &lt;&gt; "", Bracket!C25, "— Undecided —")</f>
        <v>— Undecided —</v>
      </c>
      <c r="E8" s="38" t="s">
        <v>6</v>
      </c>
      <c r="F8" s="37">
        <f>IF(Bracket!C25=E8,1,0)</f>
        <v>0</v>
      </c>
      <c r="G8" s="38" t="s">
        <v>6</v>
      </c>
      <c r="H8" s="37">
        <f>IF(Bracket!C25=G8,1,0)</f>
        <v>0</v>
      </c>
      <c r="I8" s="38" t="s">
        <v>6</v>
      </c>
      <c r="J8" s="37">
        <f>IF(Bracket!C25=I8,1,0)</f>
        <v>0</v>
      </c>
      <c r="K8" s="38" t="s">
        <v>6</v>
      </c>
      <c r="L8" s="37">
        <f>IF(Bracket!C25=K8,1,0)</f>
        <v>0</v>
      </c>
      <c r="M8" s="38" t="s">
        <v>6</v>
      </c>
      <c r="N8" s="37">
        <f>IF(Bracket!C25=M8,1,0)</f>
        <v>0</v>
      </c>
    </row>
    <row r="9" spans="2:14" ht="15.9" customHeight="1" x14ac:dyDescent="0.3">
      <c r="B9" s="139"/>
      <c r="C9" s="37" t="str">
        <f>CONCATENATE(Bracket!B28, " vs. ", Bracket!B30)</f>
        <v xml:space="preserve"> vs. </v>
      </c>
      <c r="D9" s="37" t="str">
        <f>IF(Bracket!C29 &lt;&gt; "", Bracket!C29, "— Undecided —")</f>
        <v>— Undecided —</v>
      </c>
      <c r="E9" s="38" t="s">
        <v>6</v>
      </c>
      <c r="F9" s="37">
        <f>IF(Bracket!C29=E9,1,0)</f>
        <v>0</v>
      </c>
      <c r="G9" s="38" t="s">
        <v>6</v>
      </c>
      <c r="H9" s="37">
        <f>IF(Bracket!C29=G9,1,0)</f>
        <v>0</v>
      </c>
      <c r="I9" s="38" t="s">
        <v>6</v>
      </c>
      <c r="J9" s="37">
        <f>IF(Bracket!C29=I9,1,0)</f>
        <v>0</v>
      </c>
      <c r="K9" s="38" t="s">
        <v>6</v>
      </c>
      <c r="L9" s="37">
        <f>IF(Bracket!C29=K9,1,0)</f>
        <v>0</v>
      </c>
      <c r="M9" s="38" t="s">
        <v>6</v>
      </c>
      <c r="N9" s="37">
        <f>IF(Bracket!C29=M9,1,0)</f>
        <v>0</v>
      </c>
    </row>
    <row r="10" spans="2:14" ht="15.9" customHeight="1" x14ac:dyDescent="0.3">
      <c r="B10" s="139"/>
      <c r="C10" s="37" t="str">
        <f>CONCATENATE(Bracket!B32, " vs. ", Bracket!B34)</f>
        <v xml:space="preserve"> vs. </v>
      </c>
      <c r="D10" s="37" t="str">
        <f>IF(Bracket!C33 &lt;&gt; "", Bracket!C33, "— Undecided —")</f>
        <v>— Undecided —</v>
      </c>
      <c r="E10" s="38" t="s">
        <v>6</v>
      </c>
      <c r="F10" s="37">
        <f>IF(Bracket!C33=E10,1,0)</f>
        <v>0</v>
      </c>
      <c r="G10" s="38" t="s">
        <v>6</v>
      </c>
      <c r="H10" s="37">
        <f>IF(Bracket!C33=G10,1,0)</f>
        <v>0</v>
      </c>
      <c r="I10" s="38" t="s">
        <v>6</v>
      </c>
      <c r="J10" s="37">
        <f>IF(Bracket!C33=I10,1,0)</f>
        <v>0</v>
      </c>
      <c r="K10" s="38" t="s">
        <v>6</v>
      </c>
      <c r="L10" s="37">
        <f>IF(Bracket!C33=K10,1,0)</f>
        <v>0</v>
      </c>
      <c r="M10" s="38" t="s">
        <v>6</v>
      </c>
      <c r="N10" s="37">
        <f>IF(Bracket!C33=M10,1,0)</f>
        <v>0</v>
      </c>
    </row>
    <row r="11" spans="2:14" ht="15.9" customHeight="1" x14ac:dyDescent="0.3">
      <c r="B11" s="139"/>
      <c r="C11" s="37" t="str">
        <f>CONCATENATE(Bracket!B36, " vs. ", Bracket!B38)</f>
        <v xml:space="preserve"> vs. </v>
      </c>
      <c r="D11" s="37" t="str">
        <f>IF(Bracket!C37 &lt;&gt; "", Bracket!C37, "— Undecided —")</f>
        <v>— Undecided —</v>
      </c>
      <c r="E11" s="38" t="s">
        <v>6</v>
      </c>
      <c r="F11" s="37">
        <f>IF(Bracket!C37=E11,1,0)</f>
        <v>0</v>
      </c>
      <c r="G11" s="38" t="s">
        <v>6</v>
      </c>
      <c r="H11" s="37">
        <f>IF(Bracket!C37=G11,1,0)</f>
        <v>0</v>
      </c>
      <c r="I11" s="38" t="s">
        <v>6</v>
      </c>
      <c r="J11" s="37">
        <f>IF(Bracket!C37=I11,1,0)</f>
        <v>0</v>
      </c>
      <c r="K11" s="38" t="s">
        <v>6</v>
      </c>
      <c r="L11" s="37">
        <f>IF(Bracket!C37=K11,1,0)</f>
        <v>0</v>
      </c>
      <c r="M11" s="38" t="s">
        <v>6</v>
      </c>
      <c r="N11" s="37">
        <f>IF(Bracket!C37=M11,1,0)</f>
        <v>0</v>
      </c>
    </row>
    <row r="12" spans="2:14" ht="15.9" customHeight="1" x14ac:dyDescent="0.3">
      <c r="B12" s="139"/>
      <c r="C12" s="37" t="str">
        <f>CONCATENATE(Bracket!B41, " vs. ", Bracket!B43)</f>
        <v xml:space="preserve"> vs. </v>
      </c>
      <c r="D12" s="37" t="str">
        <f>IF(Bracket!C42 &lt;&gt; "", Bracket!C42, "— Undecided —")</f>
        <v>— Undecided —</v>
      </c>
      <c r="E12" s="38" t="s">
        <v>6</v>
      </c>
      <c r="F12" s="37">
        <f>IF(Bracket!C42=E12,1,0)</f>
        <v>0</v>
      </c>
      <c r="G12" s="38" t="s">
        <v>6</v>
      </c>
      <c r="H12" s="37">
        <f>IF(Bracket!C42=G12,1,0)</f>
        <v>0</v>
      </c>
      <c r="I12" s="38" t="s">
        <v>6</v>
      </c>
      <c r="J12" s="37">
        <f>IF(Bracket!C42=I12,1,0)</f>
        <v>0</v>
      </c>
      <c r="K12" s="38" t="s">
        <v>6</v>
      </c>
      <c r="L12" s="37">
        <f>IF(Bracket!C42=K12,1,0)</f>
        <v>0</v>
      </c>
      <c r="M12" s="38" t="s">
        <v>6</v>
      </c>
      <c r="N12" s="37">
        <f>IF(Bracket!C42=M12,1,0)</f>
        <v>0</v>
      </c>
    </row>
    <row r="13" spans="2:14" ht="15.9" customHeight="1" x14ac:dyDescent="0.3">
      <c r="B13" s="139"/>
      <c r="C13" s="37" t="str">
        <f>CONCATENATE(Bracket!B45, " vs. ", Bracket!B47)</f>
        <v xml:space="preserve"> vs. </v>
      </c>
      <c r="D13" s="37" t="str">
        <f>IF(Bracket!C46 &lt;&gt; "", Bracket!C46, "— Undecided —")</f>
        <v>— Undecided —</v>
      </c>
      <c r="E13" s="38" t="s">
        <v>6</v>
      </c>
      <c r="F13" s="37">
        <f>IF(Bracket!C46=E13,1,0)</f>
        <v>0</v>
      </c>
      <c r="G13" s="38" t="s">
        <v>6</v>
      </c>
      <c r="H13" s="37">
        <f>IF(Bracket!C46=G13,1,0)</f>
        <v>0</v>
      </c>
      <c r="I13" s="38" t="s">
        <v>6</v>
      </c>
      <c r="J13" s="37">
        <f>IF(Bracket!C46=I13,1,0)</f>
        <v>0</v>
      </c>
      <c r="K13" s="38" t="s">
        <v>6</v>
      </c>
      <c r="L13" s="37">
        <f>IF(Bracket!C46=K13,1,0)</f>
        <v>0</v>
      </c>
      <c r="M13" s="38" t="s">
        <v>6</v>
      </c>
      <c r="N13" s="37">
        <f>IF(Bracket!C46=M13,1,0)</f>
        <v>0</v>
      </c>
    </row>
    <row r="14" spans="2:14" ht="15.9" customHeight="1" x14ac:dyDescent="0.3">
      <c r="B14" s="139"/>
      <c r="C14" s="37" t="str">
        <f>CONCATENATE(Bracket!B49, " vs. ", Bracket!B51)</f>
        <v xml:space="preserve"> vs. </v>
      </c>
      <c r="D14" s="37" t="str">
        <f>IF(Bracket!C50 &lt;&gt; "", Bracket!C50, "— Undecided —")</f>
        <v>— Undecided —</v>
      </c>
      <c r="E14" s="38" t="s">
        <v>6</v>
      </c>
      <c r="F14" s="37">
        <f>IF(Bracket!C50=E14,1,0)</f>
        <v>0</v>
      </c>
      <c r="G14" s="38" t="s">
        <v>6</v>
      </c>
      <c r="H14" s="37">
        <f>IF(Bracket!C50=G14,1,0)</f>
        <v>0</v>
      </c>
      <c r="I14" s="38" t="s">
        <v>6</v>
      </c>
      <c r="J14" s="37">
        <f>IF(Bracket!C50=I14,1,0)</f>
        <v>0</v>
      </c>
      <c r="K14" s="38" t="s">
        <v>6</v>
      </c>
      <c r="L14" s="37">
        <f>IF(Bracket!C50=K14,1,0)</f>
        <v>0</v>
      </c>
      <c r="M14" s="38" t="s">
        <v>6</v>
      </c>
      <c r="N14" s="37">
        <f>IF(Bracket!C50=M14,1,0)</f>
        <v>0</v>
      </c>
    </row>
    <row r="15" spans="2:14" ht="15.9" customHeight="1" x14ac:dyDescent="0.3">
      <c r="B15" s="139"/>
      <c r="C15" s="37" t="str">
        <f>CONCATENATE(Bracket!B53, " vs. ", Bracket!B55)</f>
        <v xml:space="preserve"> vs. </v>
      </c>
      <c r="D15" s="37" t="str">
        <f>IF(Bracket!C54 &lt;&gt; "", Bracket!C54, "— Undecided —")</f>
        <v>— Undecided —</v>
      </c>
      <c r="E15" s="38" t="s">
        <v>6</v>
      </c>
      <c r="F15" s="37">
        <f>IF(Bracket!C54=E15,1,0)</f>
        <v>0</v>
      </c>
      <c r="G15" s="38" t="s">
        <v>6</v>
      </c>
      <c r="H15" s="37">
        <f>IF(Bracket!C54=G15,1,0)</f>
        <v>0</v>
      </c>
      <c r="I15" s="38" t="s">
        <v>6</v>
      </c>
      <c r="J15" s="37">
        <f>IF(Bracket!C54=I15,1,0)</f>
        <v>0</v>
      </c>
      <c r="K15" s="38" t="s">
        <v>6</v>
      </c>
      <c r="L15" s="37">
        <f>IF(Bracket!C54=K15,1,0)</f>
        <v>0</v>
      </c>
      <c r="M15" s="38" t="s">
        <v>6</v>
      </c>
      <c r="N15" s="37">
        <f>IF(Bracket!C54=M15,1,0)</f>
        <v>0</v>
      </c>
    </row>
    <row r="16" spans="2:14" ht="15.9" customHeight="1" x14ac:dyDescent="0.3">
      <c r="B16" s="139"/>
      <c r="C16" s="37" t="str">
        <f>CONCATENATE(Bracket!B57, " vs. ", Bracket!B59)</f>
        <v xml:space="preserve"> vs. </v>
      </c>
      <c r="D16" s="37" t="str">
        <f>IF(Bracket!C58 &lt;&gt; "", Bracket!C58, "— Undecided —")</f>
        <v>— Undecided —</v>
      </c>
      <c r="E16" s="38" t="s">
        <v>6</v>
      </c>
      <c r="F16" s="37">
        <f>IF(Bracket!C58=E16,1,0)</f>
        <v>0</v>
      </c>
      <c r="G16" s="38" t="s">
        <v>6</v>
      </c>
      <c r="H16" s="37">
        <f>IF(Bracket!C58=G16,1,0)</f>
        <v>0</v>
      </c>
      <c r="I16" s="38" t="s">
        <v>6</v>
      </c>
      <c r="J16" s="37">
        <f>IF(Bracket!C58=I16,1,0)</f>
        <v>0</v>
      </c>
      <c r="K16" s="38" t="s">
        <v>6</v>
      </c>
      <c r="L16" s="37">
        <f>IF(Bracket!C58=K16,1,0)</f>
        <v>0</v>
      </c>
      <c r="M16" s="38" t="s">
        <v>6</v>
      </c>
      <c r="N16" s="37">
        <f>IF(Bracket!C58=M16,1,0)</f>
        <v>0</v>
      </c>
    </row>
    <row r="17" spans="2:14" ht="15.9" customHeight="1" x14ac:dyDescent="0.3">
      <c r="B17" s="139"/>
      <c r="C17" s="37" t="str">
        <f>CONCATENATE(Bracket!B61, " vs. ", Bracket!B63)</f>
        <v xml:space="preserve"> vs. </v>
      </c>
      <c r="D17" s="37" t="str">
        <f>IF(Bracket!C62 &lt;&gt; "", Bracket!C62, "— Undecided —")</f>
        <v>— Undecided —</v>
      </c>
      <c r="E17" s="38" t="s">
        <v>6</v>
      </c>
      <c r="F17" s="37">
        <f>IF(Bracket!C62=E17,1,0)</f>
        <v>0</v>
      </c>
      <c r="G17" s="38" t="s">
        <v>6</v>
      </c>
      <c r="H17" s="37">
        <f>IF(Bracket!C62=G17,1,0)</f>
        <v>0</v>
      </c>
      <c r="I17" s="38" t="s">
        <v>6</v>
      </c>
      <c r="J17" s="37">
        <f>IF(Bracket!C62=I17,1,0)</f>
        <v>0</v>
      </c>
      <c r="K17" s="38" t="s">
        <v>6</v>
      </c>
      <c r="L17" s="37">
        <f>IF(Bracket!C62=K17,1,0)</f>
        <v>0</v>
      </c>
      <c r="M17" s="38" t="s">
        <v>6</v>
      </c>
      <c r="N17" s="37">
        <f>IF(Bracket!C62=M17,1,0)</f>
        <v>0</v>
      </c>
    </row>
    <row r="18" spans="2:14" ht="15.9" customHeight="1" x14ac:dyDescent="0.3">
      <c r="B18" s="139"/>
      <c r="C18" s="37" t="str">
        <f>CONCATENATE(Bracket!B65, " vs. ", Bracket!B67)</f>
        <v xml:space="preserve"> vs. </v>
      </c>
      <c r="D18" s="37" t="str">
        <f>IF(Bracket!C66 &lt;&gt; "", Bracket!C66, "— Undecided —")</f>
        <v>— Undecided —</v>
      </c>
      <c r="E18" s="38" t="s">
        <v>6</v>
      </c>
      <c r="F18" s="37">
        <f>IF(Bracket!C66=E18,1,0)</f>
        <v>0</v>
      </c>
      <c r="G18" s="38" t="s">
        <v>6</v>
      </c>
      <c r="H18" s="37">
        <f>IF(Bracket!C66=G18,1,0)</f>
        <v>0</v>
      </c>
      <c r="I18" s="38" t="s">
        <v>6</v>
      </c>
      <c r="J18" s="37">
        <f>IF(Bracket!C66=I18,1,0)</f>
        <v>0</v>
      </c>
      <c r="K18" s="38" t="s">
        <v>6</v>
      </c>
      <c r="L18" s="37">
        <f>IF(Bracket!C66=K18,1,0)</f>
        <v>0</v>
      </c>
      <c r="M18" s="38" t="s">
        <v>6</v>
      </c>
      <c r="N18" s="37">
        <f>IF(Bracket!C66=M18,1,0)</f>
        <v>0</v>
      </c>
    </row>
    <row r="19" spans="2:14" ht="15.9" customHeight="1" x14ac:dyDescent="0.3">
      <c r="B19" s="139"/>
      <c r="C19" s="37" t="str">
        <f>CONCATENATE(Bracket!B69, " vs. ", Bracket!B71)</f>
        <v xml:space="preserve"> vs. </v>
      </c>
      <c r="D19" s="37" t="str">
        <f>IF(Bracket!C70 &lt;&gt; "", Bracket!C70, "— Undecided —")</f>
        <v>— Undecided —</v>
      </c>
      <c r="E19" s="38" t="s">
        <v>6</v>
      </c>
      <c r="F19" s="37">
        <f>IF(Bracket!C70=E19,1,0)</f>
        <v>0</v>
      </c>
      <c r="G19" s="38" t="s">
        <v>6</v>
      </c>
      <c r="H19" s="37">
        <f>IF(Bracket!C70=G19,1,0)</f>
        <v>0</v>
      </c>
      <c r="I19" s="38" t="s">
        <v>6</v>
      </c>
      <c r="J19" s="37">
        <f>IF(Bracket!C70=I19,1,0)</f>
        <v>0</v>
      </c>
      <c r="K19" s="38" t="s">
        <v>6</v>
      </c>
      <c r="L19" s="37">
        <f>IF(Bracket!C70=K19,1,0)</f>
        <v>0</v>
      </c>
      <c r="M19" s="38" t="s">
        <v>6</v>
      </c>
      <c r="N19" s="37">
        <f>IF(Bracket!C70=M19,1,0)</f>
        <v>0</v>
      </c>
    </row>
    <row r="20" spans="2:14" ht="15.9" customHeight="1" x14ac:dyDescent="0.3">
      <c r="B20" s="139"/>
      <c r="C20" s="37" t="str">
        <f>CONCATENATE(Bracket!Q8, " vs. ", Bracket!Q10)</f>
        <v xml:space="preserve"> vs. </v>
      </c>
      <c r="D20" s="37" t="str">
        <f>IF(Bracket!P9 &lt;&gt; "", Bracket!P9,"— Undecided —")</f>
        <v>— Undecided —</v>
      </c>
      <c r="E20" s="38" t="s">
        <v>6</v>
      </c>
      <c r="F20" s="37">
        <f>IF(Bracket!P9=E20,1,0)</f>
        <v>0</v>
      </c>
      <c r="G20" s="38" t="s">
        <v>6</v>
      </c>
      <c r="H20" s="37">
        <f>IF(Bracket!P9=G20,1,0)</f>
        <v>0</v>
      </c>
      <c r="I20" s="38" t="s">
        <v>6</v>
      </c>
      <c r="J20" s="37">
        <f>IF(Bracket!P9=I20, 1, 0)</f>
        <v>0</v>
      </c>
      <c r="K20" s="38" t="s">
        <v>6</v>
      </c>
      <c r="L20" s="37">
        <f>IF(Bracket!P9=K20, 1, 0)</f>
        <v>0</v>
      </c>
      <c r="M20" s="38" t="s">
        <v>6</v>
      </c>
      <c r="N20" s="37">
        <f>IF(Bracket!P9=M20, 1, 0)</f>
        <v>0</v>
      </c>
    </row>
    <row r="21" spans="2:14" ht="15.9" customHeight="1" x14ac:dyDescent="0.3">
      <c r="B21" s="139"/>
      <c r="C21" s="37" t="str">
        <f>CONCATENATE(Bracket!Q12, " vs. ", Bracket!Q14)</f>
        <v xml:space="preserve"> vs. </v>
      </c>
      <c r="D21" s="37" t="str">
        <f>IF(Bracket!P13 &lt;&gt; "", Bracket!P13, "— Undecided —")</f>
        <v>— Undecided —</v>
      </c>
      <c r="E21" s="38" t="s">
        <v>6</v>
      </c>
      <c r="F21" s="37">
        <f>IF(Bracket!P13=E21,1,0)</f>
        <v>0</v>
      </c>
      <c r="G21" s="38" t="s">
        <v>6</v>
      </c>
      <c r="H21" s="37">
        <f>IF(Bracket!P13=G21,1,0)</f>
        <v>0</v>
      </c>
      <c r="I21" s="38" t="s">
        <v>6</v>
      </c>
      <c r="J21" s="37">
        <f>IF(Bracket!P13=I21,1,0)</f>
        <v>0</v>
      </c>
      <c r="K21" s="38" t="s">
        <v>6</v>
      </c>
      <c r="L21" s="37">
        <f>IF(Bracket!P13=K21,1,0)</f>
        <v>0</v>
      </c>
      <c r="M21" s="38" t="s">
        <v>6</v>
      </c>
      <c r="N21" s="37">
        <f>IF(Bracket!P13=M21,1,0)</f>
        <v>0</v>
      </c>
    </row>
    <row r="22" spans="2:14" ht="15.9" customHeight="1" x14ac:dyDescent="0.3">
      <c r="B22" s="139"/>
      <c r="C22" s="37" t="str">
        <f>CONCATENATE(Bracket!Q16, " vs. ", Bracket!Q18)</f>
        <v xml:space="preserve"> vs. </v>
      </c>
      <c r="D22" s="37" t="str">
        <f>IF(Bracket!P17 &lt;&gt; "", Bracket!P17, "— Undecided —")</f>
        <v>— Undecided —</v>
      </c>
      <c r="E22" s="38" t="s">
        <v>6</v>
      </c>
      <c r="F22" s="37">
        <f>IF(Bracket!P17=E22,1,0)</f>
        <v>0</v>
      </c>
      <c r="G22" s="38" t="s">
        <v>6</v>
      </c>
      <c r="H22" s="37">
        <f>IF(Bracket!P17=G22,1,0)</f>
        <v>0</v>
      </c>
      <c r="I22" s="38" t="s">
        <v>6</v>
      </c>
      <c r="J22" s="37">
        <f>IF(Bracket!P17=I22,1,0)</f>
        <v>0</v>
      </c>
      <c r="K22" s="38" t="s">
        <v>6</v>
      </c>
      <c r="L22" s="37">
        <f>IF(Bracket!P17=K22,1,0)</f>
        <v>0</v>
      </c>
      <c r="M22" s="38" t="s">
        <v>6</v>
      </c>
      <c r="N22" s="37">
        <f>IF(Bracket!P17=M22,1,0)</f>
        <v>0</v>
      </c>
    </row>
    <row r="23" spans="2:14" ht="15.9" customHeight="1" x14ac:dyDescent="0.3">
      <c r="B23" s="139"/>
      <c r="C23" s="37" t="str">
        <f>CONCATENATE(Bracket!Q20, " vs. ", Bracket!Q22)</f>
        <v xml:space="preserve"> vs. </v>
      </c>
      <c r="D23" s="37" t="str">
        <f>IF(Bracket!P21 &lt;&gt; "", Bracket!P21, "— Undecided —")</f>
        <v>— Undecided —</v>
      </c>
      <c r="E23" s="38" t="s">
        <v>6</v>
      </c>
      <c r="F23" s="37">
        <f>IF(Bracket!P21=E23,1,0)</f>
        <v>0</v>
      </c>
      <c r="G23" s="38" t="s">
        <v>6</v>
      </c>
      <c r="H23" s="37">
        <f>IF(Bracket!P21=G23,1,0)</f>
        <v>0</v>
      </c>
      <c r="I23" s="38" t="s">
        <v>6</v>
      </c>
      <c r="J23" s="37">
        <f>IF(Bracket!P21=I23,1,0)</f>
        <v>0</v>
      </c>
      <c r="K23" s="38" t="s">
        <v>6</v>
      </c>
      <c r="L23" s="37">
        <f>IF(Bracket!P21=K23,1,0)</f>
        <v>0</v>
      </c>
      <c r="M23" s="38" t="s">
        <v>6</v>
      </c>
      <c r="N23" s="37">
        <f>IF(Bracket!P21=M23,1,0)</f>
        <v>0</v>
      </c>
    </row>
    <row r="24" spans="2:14" ht="15.9" customHeight="1" x14ac:dyDescent="0.3">
      <c r="B24" s="139"/>
      <c r="C24" s="37" t="str">
        <f>CONCATENATE(Bracket!Q24, " vs. ", Bracket!Q26)</f>
        <v xml:space="preserve"> vs. </v>
      </c>
      <c r="D24" s="37" t="str">
        <f>IF(Bracket!P25 &lt;&gt; "", Bracket!P25, "— Undecided —")</f>
        <v>— Undecided —</v>
      </c>
      <c r="E24" s="38" t="s">
        <v>6</v>
      </c>
      <c r="F24" s="37">
        <f>IF(Bracket!P25=E24,1,0)</f>
        <v>0</v>
      </c>
      <c r="G24" s="38" t="s">
        <v>6</v>
      </c>
      <c r="H24" s="37">
        <f>IF(Bracket!P25=G24,1,0)</f>
        <v>0</v>
      </c>
      <c r="I24" s="38" t="s">
        <v>6</v>
      </c>
      <c r="J24" s="37">
        <f>IF(Bracket!P25=I24,1,0)</f>
        <v>0</v>
      </c>
      <c r="K24" s="38" t="s">
        <v>6</v>
      </c>
      <c r="L24" s="37">
        <f>IF(Bracket!P25=K24,1,0)</f>
        <v>0</v>
      </c>
      <c r="M24" s="38" t="s">
        <v>6</v>
      </c>
      <c r="N24" s="37">
        <f>IF(Bracket!P25=M24,1,0)</f>
        <v>0</v>
      </c>
    </row>
    <row r="25" spans="2:14" ht="15.9" customHeight="1" x14ac:dyDescent="0.3">
      <c r="B25" s="139"/>
      <c r="C25" s="37" t="str">
        <f>CONCATENATE(Bracket!Q28, " vs. ", Bracket!Q30)</f>
        <v xml:space="preserve"> vs. </v>
      </c>
      <c r="D25" s="37" t="str">
        <f>IF(Bracket!P29 &lt;&gt; "", Bracket!P29, "— Undecided —")</f>
        <v>— Undecided —</v>
      </c>
      <c r="E25" s="38" t="s">
        <v>6</v>
      </c>
      <c r="F25" s="37">
        <f>IF(Bracket!P29=E25,1,0)</f>
        <v>0</v>
      </c>
      <c r="G25" s="38" t="s">
        <v>6</v>
      </c>
      <c r="H25" s="37">
        <f>IF(Bracket!P29=G25,1,0)</f>
        <v>0</v>
      </c>
      <c r="I25" s="38" t="s">
        <v>6</v>
      </c>
      <c r="J25" s="37">
        <f>IF(Bracket!P29=I25,1,0)</f>
        <v>0</v>
      </c>
      <c r="K25" s="38" t="s">
        <v>6</v>
      </c>
      <c r="L25" s="37">
        <f>IF(Bracket!P29=K25,1,0)</f>
        <v>0</v>
      </c>
      <c r="M25" s="38" t="s">
        <v>6</v>
      </c>
      <c r="N25" s="37">
        <f>IF(Bracket!P29=M25,1,0)</f>
        <v>0</v>
      </c>
    </row>
    <row r="26" spans="2:14" ht="15.9" customHeight="1" x14ac:dyDescent="0.3">
      <c r="B26" s="139"/>
      <c r="C26" s="37" t="str">
        <f>CONCATENATE(Bracket!Q32, " vs. ", Bracket!Q34)</f>
        <v xml:space="preserve"> vs. </v>
      </c>
      <c r="D26" s="37" t="str">
        <f>IF(Bracket!P33 &lt;&gt; "", Bracket!P33, "— Undecided —")</f>
        <v>— Undecided —</v>
      </c>
      <c r="E26" s="38" t="s">
        <v>6</v>
      </c>
      <c r="F26" s="37">
        <f>IF(Bracket!P33=E26,1,0)</f>
        <v>0</v>
      </c>
      <c r="G26" s="38" t="s">
        <v>6</v>
      </c>
      <c r="H26" s="37">
        <f>IF(Bracket!P33=G26,1,0)</f>
        <v>0</v>
      </c>
      <c r="I26" s="38" t="s">
        <v>6</v>
      </c>
      <c r="J26" s="37">
        <f>IF(Bracket!P33=I26,1,0)</f>
        <v>0</v>
      </c>
      <c r="K26" s="38" t="s">
        <v>6</v>
      </c>
      <c r="L26" s="37">
        <f>IF(Bracket!P33=K26,1,0)</f>
        <v>0</v>
      </c>
      <c r="M26" s="38" t="s">
        <v>6</v>
      </c>
      <c r="N26" s="37">
        <f>IF(Bracket!P33=M26,1,0)</f>
        <v>0</v>
      </c>
    </row>
    <row r="27" spans="2:14" ht="15.9" customHeight="1" x14ac:dyDescent="0.3">
      <c r="B27" s="139"/>
      <c r="C27" s="37" t="str">
        <f>CONCATENATE(Bracket!Q36, " vs. ", Bracket!Q38)</f>
        <v xml:space="preserve"> vs. </v>
      </c>
      <c r="D27" s="37" t="str">
        <f>IF(Bracket!P37 &lt;&gt; "", Bracket!P37, "— Undecided —")</f>
        <v>— Undecided —</v>
      </c>
      <c r="E27" s="38" t="s">
        <v>6</v>
      </c>
      <c r="F27" s="37">
        <f>IF(Bracket!P37=E27,1,0)</f>
        <v>0</v>
      </c>
      <c r="G27" s="38" t="s">
        <v>6</v>
      </c>
      <c r="H27" s="37">
        <f>IF(Bracket!P37=G27,1,0)</f>
        <v>0</v>
      </c>
      <c r="I27" s="38" t="s">
        <v>6</v>
      </c>
      <c r="J27" s="37">
        <f>IF(Bracket!P37=I27,1,0)</f>
        <v>0</v>
      </c>
      <c r="K27" s="38" t="s">
        <v>6</v>
      </c>
      <c r="L27" s="37">
        <f>IF(Bracket!P37=K27,1,0)</f>
        <v>0</v>
      </c>
      <c r="M27" s="38" t="s">
        <v>6</v>
      </c>
      <c r="N27" s="37">
        <f>IF(Bracket!P37=M27,1,0)</f>
        <v>0</v>
      </c>
    </row>
    <row r="28" spans="2:14" ht="15.9" customHeight="1" x14ac:dyDescent="0.3">
      <c r="B28" s="139"/>
      <c r="C28" s="37" t="str">
        <f>CONCATENATE(Bracket!Q41, " vs. ", Bracket!Q43)</f>
        <v xml:space="preserve"> vs. </v>
      </c>
      <c r="D28" s="37" t="str">
        <f>IF(Bracket!P42 &lt;&gt; "", Bracket!P42, "— Undecided —")</f>
        <v>— Undecided —</v>
      </c>
      <c r="E28" s="38" t="s">
        <v>6</v>
      </c>
      <c r="F28" s="37">
        <f>IF(Bracket!P42=E28,1,0)</f>
        <v>0</v>
      </c>
      <c r="G28" s="38" t="s">
        <v>6</v>
      </c>
      <c r="H28" s="37">
        <f>IF(Bracket!P42=G28,1,0)</f>
        <v>0</v>
      </c>
      <c r="I28" s="38" t="s">
        <v>6</v>
      </c>
      <c r="J28" s="37">
        <f>IF(Bracket!P42=I28,1,0)</f>
        <v>0</v>
      </c>
      <c r="K28" s="38" t="s">
        <v>6</v>
      </c>
      <c r="L28" s="37">
        <f>IF(Bracket!P42=K28,1,0)</f>
        <v>0</v>
      </c>
      <c r="M28" s="38" t="s">
        <v>6</v>
      </c>
      <c r="N28" s="37">
        <f>IF(Bracket!P42=M28,1,0)</f>
        <v>0</v>
      </c>
    </row>
    <row r="29" spans="2:14" ht="15.9" customHeight="1" x14ac:dyDescent="0.3">
      <c r="B29" s="139"/>
      <c r="C29" s="37" t="str">
        <f>CONCATENATE(Bracket!Q45, " vs. ", Bracket!Q47)</f>
        <v xml:space="preserve"> vs. </v>
      </c>
      <c r="D29" s="37" t="str">
        <f>IF(Bracket!P46 &lt;&gt; "", Bracket!P46, "— Undecided —")</f>
        <v>— Undecided —</v>
      </c>
      <c r="E29" s="38" t="s">
        <v>6</v>
      </c>
      <c r="F29" s="37">
        <f>IF(Bracket!P46=E29,1,0)</f>
        <v>0</v>
      </c>
      <c r="G29" s="38" t="s">
        <v>6</v>
      </c>
      <c r="H29" s="37">
        <f>IF(Bracket!P46=G29,1,0)</f>
        <v>0</v>
      </c>
      <c r="I29" s="38" t="s">
        <v>6</v>
      </c>
      <c r="J29" s="37">
        <f>IF(Bracket!P46=I29,1,0)</f>
        <v>0</v>
      </c>
      <c r="K29" s="38" t="s">
        <v>6</v>
      </c>
      <c r="L29" s="37">
        <f>IF(Bracket!P46=K29,1,0)</f>
        <v>0</v>
      </c>
      <c r="M29" s="38" t="s">
        <v>6</v>
      </c>
      <c r="N29" s="37">
        <f>IF(Bracket!P46=M29,1,0)</f>
        <v>0</v>
      </c>
    </row>
    <row r="30" spans="2:14" ht="15.9" customHeight="1" x14ac:dyDescent="0.3">
      <c r="B30" s="139"/>
      <c r="C30" s="37" t="str">
        <f>CONCATENATE(Bracket!Q49, " vs. ", Bracket!Q51)</f>
        <v xml:space="preserve"> vs. </v>
      </c>
      <c r="D30" s="37" t="str">
        <f>IF(Bracket!P50 &lt;&gt; "", Bracket!P50, "— Undecided —")</f>
        <v>— Undecided —</v>
      </c>
      <c r="E30" s="38" t="s">
        <v>6</v>
      </c>
      <c r="F30" s="37">
        <f>IF(Bracket!P50=E30,1,0)</f>
        <v>0</v>
      </c>
      <c r="G30" s="38" t="s">
        <v>6</v>
      </c>
      <c r="H30" s="37">
        <f>IF(Bracket!P50=G30,1,0)</f>
        <v>0</v>
      </c>
      <c r="I30" s="38" t="s">
        <v>6</v>
      </c>
      <c r="J30" s="37">
        <f>IF(Bracket!P50=I30,1,0)</f>
        <v>0</v>
      </c>
      <c r="K30" s="38" t="s">
        <v>6</v>
      </c>
      <c r="L30" s="37">
        <f>IF(Bracket!P50=K30,1,0)</f>
        <v>0</v>
      </c>
      <c r="M30" s="38" t="s">
        <v>6</v>
      </c>
      <c r="N30" s="37">
        <f>IF(Bracket!P50=M30,1,0)</f>
        <v>0</v>
      </c>
    </row>
    <row r="31" spans="2:14" ht="15.9" customHeight="1" x14ac:dyDescent="0.3">
      <c r="B31" s="139"/>
      <c r="C31" s="37" t="str">
        <f>CONCATENATE(Bracket!Q53, " vs. ", Bracket!Q55)</f>
        <v xml:space="preserve"> vs. </v>
      </c>
      <c r="D31" s="37" t="str">
        <f>IF(Bracket!P54 &lt;&gt; "", Bracket!P54, "— Undecided —")</f>
        <v>— Undecided —</v>
      </c>
      <c r="E31" s="38" t="s">
        <v>6</v>
      </c>
      <c r="F31" s="37">
        <f>IF(Bracket!P54=E31,1,0)</f>
        <v>0</v>
      </c>
      <c r="G31" s="38" t="s">
        <v>6</v>
      </c>
      <c r="H31" s="37">
        <f>IF(Bracket!P54=G31,1,0)</f>
        <v>0</v>
      </c>
      <c r="I31" s="38" t="s">
        <v>6</v>
      </c>
      <c r="J31" s="37">
        <f>IF(Bracket!P54=I31,1,0)</f>
        <v>0</v>
      </c>
      <c r="K31" s="38" t="s">
        <v>6</v>
      </c>
      <c r="L31" s="37">
        <f>IF(Bracket!P54=K31,1,0)</f>
        <v>0</v>
      </c>
      <c r="M31" s="38" t="s">
        <v>6</v>
      </c>
      <c r="N31" s="37">
        <f>IF(Bracket!P54=M31,1,0)</f>
        <v>0</v>
      </c>
    </row>
    <row r="32" spans="2:14" ht="15.9" customHeight="1" x14ac:dyDescent="0.3">
      <c r="B32" s="139"/>
      <c r="C32" s="37" t="str">
        <f>CONCATENATE(Bracket!Q57, " vs. ", Bracket!Q59)</f>
        <v xml:space="preserve"> vs. </v>
      </c>
      <c r="D32" s="37" t="str">
        <f>IF(Bracket!P58 &lt;&gt; "", Bracket!P58, "— Undecided —")</f>
        <v>— Undecided —</v>
      </c>
      <c r="E32" s="38" t="s">
        <v>6</v>
      </c>
      <c r="F32" s="37">
        <f>IF(Bracket!P58=E32,1,0)</f>
        <v>0</v>
      </c>
      <c r="G32" s="38" t="s">
        <v>6</v>
      </c>
      <c r="H32" s="37">
        <f>IF(Bracket!P58=G32,1,0)</f>
        <v>0</v>
      </c>
      <c r="I32" s="38" t="s">
        <v>6</v>
      </c>
      <c r="J32" s="37">
        <f>IF(Bracket!P58=I32,1,0)</f>
        <v>0</v>
      </c>
      <c r="K32" s="38" t="s">
        <v>6</v>
      </c>
      <c r="L32" s="37">
        <f>IF(Bracket!P58=K32,1,0)</f>
        <v>0</v>
      </c>
      <c r="M32" s="38" t="s">
        <v>6</v>
      </c>
      <c r="N32" s="37">
        <f>IF(Bracket!P58=M32,1,0)</f>
        <v>0</v>
      </c>
    </row>
    <row r="33" spans="2:14" ht="15.9" customHeight="1" x14ac:dyDescent="0.3">
      <c r="B33" s="139"/>
      <c r="C33" s="37" t="str">
        <f>CONCATENATE(Bracket!Q61, " vs. ", Bracket!Q63)</f>
        <v xml:space="preserve"> vs. </v>
      </c>
      <c r="D33" s="37" t="str">
        <f>IF(Bracket!P62 &lt;&gt; "", Bracket!P62, "— Undecided —")</f>
        <v>— Undecided —</v>
      </c>
      <c r="E33" s="38" t="s">
        <v>6</v>
      </c>
      <c r="F33" s="37">
        <f>IF(Bracket!P62=E33,1,0)</f>
        <v>0</v>
      </c>
      <c r="G33" s="38" t="s">
        <v>6</v>
      </c>
      <c r="H33" s="37">
        <f>IF(Bracket!P62=G33,1,0)</f>
        <v>0</v>
      </c>
      <c r="I33" s="38" t="s">
        <v>6</v>
      </c>
      <c r="J33" s="37">
        <f>IF(Bracket!P62=I33,1,0)</f>
        <v>0</v>
      </c>
      <c r="K33" s="38" t="s">
        <v>6</v>
      </c>
      <c r="L33" s="37">
        <f>IF(Bracket!P62=K33,1,0)</f>
        <v>0</v>
      </c>
      <c r="M33" s="38" t="s">
        <v>6</v>
      </c>
      <c r="N33" s="37">
        <f>IF(Bracket!P62=M33,1,0)</f>
        <v>0</v>
      </c>
    </row>
    <row r="34" spans="2:14" ht="15.9" customHeight="1" x14ac:dyDescent="0.3">
      <c r="B34" s="139"/>
      <c r="C34" s="37" t="str">
        <f>CONCATENATE(Bracket!Q65, " vs. ", Bracket!Q67)</f>
        <v xml:space="preserve"> vs. </v>
      </c>
      <c r="D34" s="37" t="str">
        <f>IF(Bracket!P66 &lt;&gt; "", Bracket!P66, "— Undecided —")</f>
        <v>— Undecided —</v>
      </c>
      <c r="E34" s="38" t="s">
        <v>6</v>
      </c>
      <c r="F34" s="37">
        <f>IF(Bracket!P66=E34,1,0)</f>
        <v>0</v>
      </c>
      <c r="G34" s="38" t="s">
        <v>6</v>
      </c>
      <c r="H34" s="37">
        <f>IF(Bracket!P66=G34,1,0)</f>
        <v>0</v>
      </c>
      <c r="I34" s="38" t="s">
        <v>6</v>
      </c>
      <c r="J34" s="37">
        <f>IF(Bracket!P66=I34,1,0)</f>
        <v>0</v>
      </c>
      <c r="K34" s="38" t="s">
        <v>6</v>
      </c>
      <c r="L34" s="37">
        <f>IF(Bracket!P66=K34,1,0)</f>
        <v>0</v>
      </c>
      <c r="M34" s="38" t="s">
        <v>6</v>
      </c>
      <c r="N34" s="37">
        <f>IF(Bracket!P66=M34,1,0)</f>
        <v>0</v>
      </c>
    </row>
    <row r="35" spans="2:14" ht="15.9" customHeight="1" x14ac:dyDescent="0.3">
      <c r="B35" s="139"/>
      <c r="C35" s="37" t="str">
        <f>CONCATENATE(Bracket!Q69, " vs. ", Bracket!Q71)</f>
        <v xml:space="preserve"> vs. </v>
      </c>
      <c r="D35" s="37" t="str">
        <f>IF(Bracket!P70 &lt;&gt; "", Bracket!P70, "— Undecided —")</f>
        <v>— Undecided —</v>
      </c>
      <c r="E35" s="39" t="s">
        <v>6</v>
      </c>
      <c r="F35" s="37">
        <f>IF(Bracket!P70=E35,1,0)</f>
        <v>0</v>
      </c>
      <c r="G35" s="38" t="s">
        <v>6</v>
      </c>
      <c r="H35" s="37">
        <f>IF(Bracket!P70=G35,1,0)</f>
        <v>0</v>
      </c>
      <c r="I35" s="38" t="s">
        <v>6</v>
      </c>
      <c r="J35" s="37">
        <f>IF(Bracket!P70=I35,1,0)</f>
        <v>0</v>
      </c>
      <c r="K35" s="38" t="s">
        <v>6</v>
      </c>
      <c r="L35" s="37">
        <f>IF(Bracket!P70=K35,1,0)</f>
        <v>0</v>
      </c>
      <c r="M35" s="38" t="s">
        <v>6</v>
      </c>
      <c r="N35" s="37">
        <f>IF(Bracket!P70=M35,1,0)</f>
        <v>0</v>
      </c>
    </row>
    <row r="36" spans="2:14" ht="18" customHeight="1" x14ac:dyDescent="0.3">
      <c r="B36" s="132" t="s">
        <v>17</v>
      </c>
      <c r="C36" s="133"/>
      <c r="D36" s="134"/>
      <c r="E36" s="44"/>
      <c r="F36" s="41">
        <f>SUM(F4:F35)</f>
        <v>0</v>
      </c>
      <c r="G36" s="44"/>
      <c r="H36" s="41">
        <f>SUM(H4:H35)</f>
        <v>0</v>
      </c>
      <c r="I36" s="44"/>
      <c r="J36" s="41">
        <f>SUM(J4:J35)</f>
        <v>0</v>
      </c>
      <c r="K36" s="44"/>
      <c r="L36" s="41">
        <f>SUM(L4:L35)</f>
        <v>0</v>
      </c>
      <c r="M36" s="44"/>
      <c r="N36" s="43">
        <f>SUM(N4:N35)</f>
        <v>0</v>
      </c>
    </row>
    <row r="37" spans="2:14" ht="8.1" customHeight="1" x14ac:dyDescent="0.3"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2:14" ht="25.5" customHeight="1" thickBot="1" x14ac:dyDescent="0.35">
      <c r="B38" s="30"/>
      <c r="C38" s="30"/>
      <c r="D38" s="30"/>
      <c r="E38" s="135" t="str">
        <f>E2</f>
        <v>Player 1</v>
      </c>
      <c r="F38" s="135"/>
      <c r="G38" s="135" t="str">
        <f>G2</f>
        <v>Player 2</v>
      </c>
      <c r="H38" s="135"/>
      <c r="I38" s="135" t="str">
        <f>I2</f>
        <v>Player 3</v>
      </c>
      <c r="J38" s="135"/>
      <c r="K38" s="135" t="str">
        <f>K2</f>
        <v>Player 4</v>
      </c>
      <c r="L38" s="135"/>
      <c r="M38" s="135" t="str">
        <f>M2</f>
        <v>Player 5</v>
      </c>
      <c r="N38" s="135"/>
    </row>
    <row r="39" spans="2:14" ht="18" customHeight="1" x14ac:dyDescent="0.3">
      <c r="B39" s="31" t="s">
        <v>7</v>
      </c>
      <c r="C39" s="32" t="s">
        <v>13</v>
      </c>
      <c r="D39" s="32" t="s">
        <v>14</v>
      </c>
      <c r="E39" s="33" t="s">
        <v>15</v>
      </c>
      <c r="F39" s="33" t="s">
        <v>16</v>
      </c>
      <c r="G39" s="34" t="s">
        <v>15</v>
      </c>
      <c r="H39" s="33" t="s">
        <v>16</v>
      </c>
      <c r="I39" s="34" t="s">
        <v>15</v>
      </c>
      <c r="J39" s="33" t="s">
        <v>16</v>
      </c>
      <c r="K39" s="34" t="s">
        <v>15</v>
      </c>
      <c r="L39" s="33" t="s">
        <v>16</v>
      </c>
      <c r="M39" s="35" t="s">
        <v>15</v>
      </c>
      <c r="N39" s="36" t="s">
        <v>16</v>
      </c>
    </row>
    <row r="40" spans="2:14" ht="15.9" customHeight="1" x14ac:dyDescent="0.3">
      <c r="B40" s="139" t="s">
        <v>24</v>
      </c>
      <c r="C40" s="37" t="str">
        <f>IF(Bracket!C9 = "", "— Undecided —", IF(Bracket!C13 = "", "— Undecided —", CONCATENATE(Bracket!C9, " vs. ", Bracket!C13)))</f>
        <v>— Undecided —</v>
      </c>
      <c r="D40" s="37" t="str">
        <f>IF(Bracket!D11 &lt;&gt; "", Bracket!D11, "— Undecided —")</f>
        <v>— Undecided —</v>
      </c>
      <c r="E40" s="38" t="s">
        <v>6</v>
      </c>
      <c r="F40" s="37">
        <f>IF(Bracket!D11=E40, 1, 0)</f>
        <v>0</v>
      </c>
      <c r="G40" s="38" t="s">
        <v>6</v>
      </c>
      <c r="H40" s="37">
        <f>IF(Bracket!D11=G40, 1, 0)</f>
        <v>0</v>
      </c>
      <c r="I40" s="38" t="s">
        <v>6</v>
      </c>
      <c r="J40" s="37">
        <f>IF(Bracket!D11=I40, 1, 0)</f>
        <v>0</v>
      </c>
      <c r="K40" s="38" t="s">
        <v>6</v>
      </c>
      <c r="L40" s="37">
        <f>IF(Bracket!D11=K40, 1, 0)</f>
        <v>0</v>
      </c>
      <c r="M40" s="38" t="s">
        <v>6</v>
      </c>
      <c r="N40" s="37">
        <f>IF(Bracket!D11=M40, 1, 0)</f>
        <v>0</v>
      </c>
    </row>
    <row r="41" spans="2:14" ht="15.9" customHeight="1" x14ac:dyDescent="0.3">
      <c r="B41" s="139"/>
      <c r="C41" s="37" t="str">
        <f>IF(Bracket!C17 = "", "— Undecided —", IF(Bracket!C21 = "", "— Undecided —", CONCATENATE(Bracket!C17, " vs. ", Bracket!C21)))</f>
        <v>— Undecided —</v>
      </c>
      <c r="D41" s="37" t="str">
        <f>IF(Bracket!D19 &lt;&gt; "", Bracket!D19, "— Undecided —")</f>
        <v>— Undecided —</v>
      </c>
      <c r="E41" s="38" t="s">
        <v>6</v>
      </c>
      <c r="F41" s="37">
        <f>IF(Bracket!D19=E41, 1, 0)</f>
        <v>0</v>
      </c>
      <c r="G41" s="38" t="s">
        <v>6</v>
      </c>
      <c r="H41" s="37">
        <f>IF(Bracket!D19=G41, 1, 0)</f>
        <v>0</v>
      </c>
      <c r="I41" s="38" t="s">
        <v>6</v>
      </c>
      <c r="J41" s="37">
        <f>IF(Bracket!D19=I41, 1, 0)</f>
        <v>0</v>
      </c>
      <c r="K41" s="38" t="s">
        <v>6</v>
      </c>
      <c r="L41" s="37">
        <f>IF(Bracket!D19=K41, 1, 0)</f>
        <v>0</v>
      </c>
      <c r="M41" s="38" t="s">
        <v>6</v>
      </c>
      <c r="N41" s="37">
        <f>IF(Bracket!D19=M41, 1, 0)</f>
        <v>0</v>
      </c>
    </row>
    <row r="42" spans="2:14" ht="15.9" customHeight="1" x14ac:dyDescent="0.3">
      <c r="B42" s="139"/>
      <c r="C42" s="37" t="str">
        <f>IF(Bracket!C25 = "", "— Undecided —", IF(Bracket!C29 = "", "— Undecided —", CONCATENATE(Bracket!C25, " vs. ", Bracket!C29)))</f>
        <v>— Undecided —</v>
      </c>
      <c r="D42" s="37" t="str">
        <f>IF(Bracket!D27 &lt;&gt; "", Bracket!D27, "— Undecided —")</f>
        <v>— Undecided —</v>
      </c>
      <c r="E42" s="38" t="s">
        <v>6</v>
      </c>
      <c r="F42" s="37">
        <f>IF(Bracket!D27=E42, 1, 0)</f>
        <v>0</v>
      </c>
      <c r="G42" s="38" t="s">
        <v>6</v>
      </c>
      <c r="H42" s="37">
        <f>IF(Bracket!D27=G42, 1, 0)</f>
        <v>0</v>
      </c>
      <c r="I42" s="38" t="s">
        <v>6</v>
      </c>
      <c r="J42" s="37">
        <f>IF(Bracket!D27=I42, 1, 0)</f>
        <v>0</v>
      </c>
      <c r="K42" s="38" t="s">
        <v>6</v>
      </c>
      <c r="L42" s="37">
        <f>IF(Bracket!D27=K42, 1, 0)</f>
        <v>0</v>
      </c>
      <c r="M42" s="38" t="s">
        <v>6</v>
      </c>
      <c r="N42" s="37">
        <f>IF(Bracket!D27=M42, 1, 0)</f>
        <v>0</v>
      </c>
    </row>
    <row r="43" spans="2:14" ht="15.9" customHeight="1" x14ac:dyDescent="0.3">
      <c r="B43" s="139"/>
      <c r="C43" s="37" t="str">
        <f>IF(Bracket!C33 = "", "— Undecided —", IF(Bracket!C37 = "", "— Undecided —", CONCATENATE(Bracket!C33, " vs. ", Bracket!C37)))</f>
        <v>— Undecided —</v>
      </c>
      <c r="D43" s="37" t="str">
        <f>IF(Bracket!D35 &lt;&gt; "", Bracket!D35, "— Undecided —")</f>
        <v>— Undecided —</v>
      </c>
      <c r="E43" s="38" t="s">
        <v>6</v>
      </c>
      <c r="F43" s="37">
        <f>IF(Bracket!D35=E43, 1, 0)</f>
        <v>0</v>
      </c>
      <c r="G43" s="38" t="s">
        <v>6</v>
      </c>
      <c r="H43" s="37">
        <f>IF(Bracket!D35=G43, 1, 0)</f>
        <v>0</v>
      </c>
      <c r="I43" s="38" t="s">
        <v>6</v>
      </c>
      <c r="J43" s="37">
        <f>IF(Bracket!D35=I43, 1, 0)</f>
        <v>0</v>
      </c>
      <c r="K43" s="38" t="s">
        <v>6</v>
      </c>
      <c r="L43" s="37">
        <f>IF(Bracket!D35=K43, 1, 0)</f>
        <v>0</v>
      </c>
      <c r="M43" s="38" t="s">
        <v>6</v>
      </c>
      <c r="N43" s="37">
        <f>IF(Bracket!D35=M43, 1, 0)</f>
        <v>0</v>
      </c>
    </row>
    <row r="44" spans="2:14" ht="15.9" customHeight="1" x14ac:dyDescent="0.3">
      <c r="B44" s="139"/>
      <c r="C44" s="37" t="str">
        <f>IF(Bracket!C42 = "", "— Undecided —", IF(Bracket!C46 = "", "— Undecided —", CONCATENATE(Bracket!C42, " vs. ", Bracket!C46)))</f>
        <v>— Undecided —</v>
      </c>
      <c r="D44" s="37" t="str">
        <f>IF(Bracket!D44 &lt;&gt; "", Bracket!D44, "— Undecided —")</f>
        <v>— Undecided —</v>
      </c>
      <c r="E44" s="38" t="s">
        <v>6</v>
      </c>
      <c r="F44" s="37">
        <f>IF(Bracket!D44=E44, 1, 0)</f>
        <v>0</v>
      </c>
      <c r="G44" s="38" t="s">
        <v>6</v>
      </c>
      <c r="H44" s="37">
        <f>IF(Bracket!D44=G44, 1, 0)</f>
        <v>0</v>
      </c>
      <c r="I44" s="38" t="s">
        <v>6</v>
      </c>
      <c r="J44" s="37">
        <f>IF(Bracket!D44=I44, 1, 0)</f>
        <v>0</v>
      </c>
      <c r="K44" s="38" t="s">
        <v>6</v>
      </c>
      <c r="L44" s="37">
        <f>IF(Bracket!D44=K44, 1, 0)</f>
        <v>0</v>
      </c>
      <c r="M44" s="38" t="s">
        <v>6</v>
      </c>
      <c r="N44" s="37">
        <f>IF(Bracket!D44=M44, 1, 0)</f>
        <v>0</v>
      </c>
    </row>
    <row r="45" spans="2:14" ht="15.9" customHeight="1" x14ac:dyDescent="0.3">
      <c r="B45" s="139"/>
      <c r="C45" s="37" t="str">
        <f>IF(Bracket!C50 = "", "— Undecided —", IF(Bracket!C54 = "", "— Undecided —", CONCATENATE(Bracket!C50, " vs. ", Bracket!C54)))</f>
        <v>— Undecided —</v>
      </c>
      <c r="D45" s="37" t="str">
        <f>IF(Bracket!D52 &lt;&gt; "", Bracket!D52, "— Undecided —")</f>
        <v>— Undecided —</v>
      </c>
      <c r="E45" s="38" t="s">
        <v>6</v>
      </c>
      <c r="F45" s="37">
        <f>IF(Bracket!D52=E45, 1, 0)</f>
        <v>0</v>
      </c>
      <c r="G45" s="38" t="s">
        <v>6</v>
      </c>
      <c r="H45" s="37">
        <f>IF(Bracket!D52=G45, 1, 0)</f>
        <v>0</v>
      </c>
      <c r="I45" s="38" t="s">
        <v>6</v>
      </c>
      <c r="J45" s="37">
        <f>IF(Bracket!D52=I45, 1, 0)</f>
        <v>0</v>
      </c>
      <c r="K45" s="38" t="s">
        <v>6</v>
      </c>
      <c r="L45" s="37">
        <f>IF(Bracket!D52=K45, 1, 0)</f>
        <v>0</v>
      </c>
      <c r="M45" s="38" t="s">
        <v>6</v>
      </c>
      <c r="N45" s="37">
        <f>IF(Bracket!D52=M45, 1, 0)</f>
        <v>0</v>
      </c>
    </row>
    <row r="46" spans="2:14" ht="15.9" customHeight="1" x14ac:dyDescent="0.3">
      <c r="B46" s="139"/>
      <c r="C46" s="37" t="str">
        <f>IF(Bracket!C58 = "", "— Undecided —", IF(Bracket!C62 = "", "— Undecided —", CONCATENATE(Bracket!C58, " vs. ", Bracket!C62)))</f>
        <v>— Undecided —</v>
      </c>
      <c r="D46" s="37" t="str">
        <f>IF(Bracket!D60 &lt;&gt; "", Bracket!D60, "— Undecided —")</f>
        <v>— Undecided —</v>
      </c>
      <c r="E46" s="38" t="s">
        <v>6</v>
      </c>
      <c r="F46" s="37">
        <f>IF(Bracket!D60=E46, 1, 0)</f>
        <v>0</v>
      </c>
      <c r="G46" s="38" t="s">
        <v>6</v>
      </c>
      <c r="H46" s="37">
        <f>IF(Bracket!D60=G46, 1, 0)</f>
        <v>0</v>
      </c>
      <c r="I46" s="38" t="s">
        <v>6</v>
      </c>
      <c r="J46" s="37">
        <f>IF(Bracket!D60=I46, 1, 0)</f>
        <v>0</v>
      </c>
      <c r="K46" s="38" t="s">
        <v>6</v>
      </c>
      <c r="L46" s="37">
        <f>IF(Bracket!D60=K46, 1, 0)</f>
        <v>0</v>
      </c>
      <c r="M46" s="38" t="s">
        <v>6</v>
      </c>
      <c r="N46" s="37">
        <f>IF(Bracket!D60=M46, 1, 0)</f>
        <v>0</v>
      </c>
    </row>
    <row r="47" spans="2:14" ht="15.9" customHeight="1" x14ac:dyDescent="0.3">
      <c r="B47" s="139"/>
      <c r="C47" s="37" t="str">
        <f>IF(Bracket!C66 = "", "— Undecided —", IF(Bracket!C70 = "", "— Undecided —", CONCATENATE(Bracket!C66, " vs. ", Bracket!C70)))</f>
        <v>— Undecided —</v>
      </c>
      <c r="D47" s="37" t="str">
        <f>IF(Bracket!D68 &lt;&gt; "", Bracket!D68, "— Undecided —")</f>
        <v>— Undecided —</v>
      </c>
      <c r="E47" s="38" t="s">
        <v>6</v>
      </c>
      <c r="F47" s="37">
        <f>IF(Bracket!D68=E47, 1, 0)</f>
        <v>0</v>
      </c>
      <c r="G47" s="38" t="s">
        <v>6</v>
      </c>
      <c r="H47" s="37">
        <f>IF(Bracket!D68=G47, 1, 0)</f>
        <v>0</v>
      </c>
      <c r="I47" s="38" t="s">
        <v>6</v>
      </c>
      <c r="J47" s="37">
        <f>IF(Bracket!D68=I47, 1, 0)</f>
        <v>0</v>
      </c>
      <c r="K47" s="38" t="s">
        <v>6</v>
      </c>
      <c r="L47" s="37">
        <f>IF(Bracket!D68=K47, 1, 0)</f>
        <v>0</v>
      </c>
      <c r="M47" s="38" t="s">
        <v>6</v>
      </c>
      <c r="N47" s="37">
        <f>IF(Bracket!D68=M47, 1, 0)</f>
        <v>0</v>
      </c>
    </row>
    <row r="48" spans="2:14" ht="15.9" customHeight="1" x14ac:dyDescent="0.3">
      <c r="B48" s="139"/>
      <c r="C48" s="37" t="str">
        <f>IF(Bracket!P9 = "", "— Undecided —", IF(Bracket!P13 = "", "— Undecided —", CONCATENATE(Bracket!P9," vs. ", Bracket!P13)))</f>
        <v>— Undecided —</v>
      </c>
      <c r="D48" s="37" t="str">
        <f>IF(Bracket!O11 &lt;&gt; "", Bracket!O11, "— Undecided —")</f>
        <v>— Undecided —</v>
      </c>
      <c r="E48" s="38" t="s">
        <v>6</v>
      </c>
      <c r="F48" s="37">
        <f>IF(Bracket!O11=E48, 1, 0)</f>
        <v>0</v>
      </c>
      <c r="G48" s="38" t="s">
        <v>6</v>
      </c>
      <c r="H48" s="37">
        <f>IF(Bracket!O11=G48, 1, 0)</f>
        <v>0</v>
      </c>
      <c r="I48" s="38" t="s">
        <v>6</v>
      </c>
      <c r="J48" s="37">
        <f>IF(Bracket!O11=I48, 1, 0)</f>
        <v>0</v>
      </c>
      <c r="K48" s="38" t="s">
        <v>6</v>
      </c>
      <c r="L48" s="37">
        <f>IF(Bracket!O11=K48, 1, 0)</f>
        <v>0</v>
      </c>
      <c r="M48" s="38" t="s">
        <v>6</v>
      </c>
      <c r="N48" s="37">
        <f>IF(Bracket!O11=M48, 1, 0)</f>
        <v>0</v>
      </c>
    </row>
    <row r="49" spans="2:14" ht="15.9" customHeight="1" x14ac:dyDescent="0.3">
      <c r="B49" s="139"/>
      <c r="C49" s="37" t="str">
        <f>IF(Bracket!P17 = "", "— Undecided —", IF(Bracket!P21 = "", "— Undecided —", CONCATENATE(Bracket!P17, " vs. ", Bracket!P21)))</f>
        <v>— Undecided —</v>
      </c>
      <c r="D49" s="37" t="str">
        <f>IF(Bracket!O19 &lt;&gt; "", Bracket!O19, "— Undecided —")</f>
        <v>— Undecided —</v>
      </c>
      <c r="E49" s="38" t="s">
        <v>6</v>
      </c>
      <c r="F49" s="37">
        <f>IF(Bracket!O19=E49, 1, 0)</f>
        <v>0</v>
      </c>
      <c r="G49" s="38" t="s">
        <v>6</v>
      </c>
      <c r="H49" s="37">
        <f>IF(Bracket!O19=G49, 1, 0)</f>
        <v>0</v>
      </c>
      <c r="I49" s="38" t="s">
        <v>6</v>
      </c>
      <c r="J49" s="37">
        <f>IF(Bracket!O19=I49, 1, 0)</f>
        <v>0</v>
      </c>
      <c r="K49" s="38" t="s">
        <v>6</v>
      </c>
      <c r="L49" s="37">
        <f>IF(Bracket!O19=K49, 1, 0)</f>
        <v>0</v>
      </c>
      <c r="M49" s="38" t="s">
        <v>6</v>
      </c>
      <c r="N49" s="37">
        <f>IF(Bracket!O19=M49, 1, 0)</f>
        <v>0</v>
      </c>
    </row>
    <row r="50" spans="2:14" ht="15.9" customHeight="1" x14ac:dyDescent="0.3">
      <c r="B50" s="139"/>
      <c r="C50" s="37" t="str">
        <f>IF(Bracket!P25 = "", "— Undecided —", IF(Bracket!P29 = "", "— Undecided —", CONCATENATE(Bracket!P25, " vs. ", Bracket!P29)))</f>
        <v>— Undecided —</v>
      </c>
      <c r="D50" s="37" t="str">
        <f>IF(Bracket!O27 &lt;&gt; "", Bracket!O27, "— Undecided —")</f>
        <v>— Undecided —</v>
      </c>
      <c r="E50" s="38" t="s">
        <v>6</v>
      </c>
      <c r="F50" s="37">
        <f>IF(Bracket!O27=E50, 1, 0)</f>
        <v>0</v>
      </c>
      <c r="G50" s="38" t="s">
        <v>6</v>
      </c>
      <c r="H50" s="37">
        <f>IF(Bracket!O27=G50, 1, 0)</f>
        <v>0</v>
      </c>
      <c r="I50" s="38" t="s">
        <v>6</v>
      </c>
      <c r="J50" s="37">
        <f>IF(Bracket!O27=I50, 1, 0)</f>
        <v>0</v>
      </c>
      <c r="K50" s="38" t="s">
        <v>6</v>
      </c>
      <c r="L50" s="37">
        <f>IF(Bracket!O27=K50, 1, 0)</f>
        <v>0</v>
      </c>
      <c r="M50" s="38" t="s">
        <v>6</v>
      </c>
      <c r="N50" s="37">
        <f>IF(Bracket!O27=M50, 1, 0)</f>
        <v>0</v>
      </c>
    </row>
    <row r="51" spans="2:14" ht="15.9" customHeight="1" x14ac:dyDescent="0.3">
      <c r="B51" s="139"/>
      <c r="C51" s="37" t="str">
        <f>IF(Bracket!P33 = "", "— Undecided —", IF(Bracket!P37 = "", "— Undecided —", CONCATENATE(Bracket!P33, " vs. ", Bracket!P37)))</f>
        <v>— Undecided —</v>
      </c>
      <c r="D51" s="37" t="str">
        <f>IF(Bracket!O35 &lt;&gt; "", Bracket!O35, "— Undecided —")</f>
        <v>— Undecided —</v>
      </c>
      <c r="E51" s="38" t="s">
        <v>6</v>
      </c>
      <c r="F51" s="37">
        <f>IF(Bracket!O35=E51, 1, 0)</f>
        <v>0</v>
      </c>
      <c r="G51" s="38" t="s">
        <v>6</v>
      </c>
      <c r="H51" s="37">
        <f>IF(Bracket!O35=G51, 1, 0)</f>
        <v>0</v>
      </c>
      <c r="I51" s="38" t="s">
        <v>6</v>
      </c>
      <c r="J51" s="37">
        <f>IF(Bracket!O35=I51, 1, 0)</f>
        <v>0</v>
      </c>
      <c r="K51" s="38" t="s">
        <v>6</v>
      </c>
      <c r="L51" s="37">
        <f>IF(Bracket!O35=K51, 1, 0)</f>
        <v>0</v>
      </c>
      <c r="M51" s="38" t="s">
        <v>6</v>
      </c>
      <c r="N51" s="37">
        <f>IF(Bracket!O35=M51, 1, 0)</f>
        <v>0</v>
      </c>
    </row>
    <row r="52" spans="2:14" ht="15.9" customHeight="1" x14ac:dyDescent="0.3">
      <c r="B52" s="139"/>
      <c r="C52" s="37" t="str">
        <f>IF(Bracket!P42 = "", "— Undecided —", IF(Bracket!P46 = "", "— Undecided —", CONCATENATE(Bracket!P42, " vs. ", Bracket!P46)))</f>
        <v>— Undecided —</v>
      </c>
      <c r="D52" s="37" t="str">
        <f>IF(Bracket!O44 &lt;&gt; "", Bracket!O44, "— Undecided —")</f>
        <v>— Undecided —</v>
      </c>
      <c r="E52" s="38" t="s">
        <v>6</v>
      </c>
      <c r="F52" s="37">
        <f>IF(Bracket!O44=E52, 1, 0)</f>
        <v>0</v>
      </c>
      <c r="G52" s="38" t="s">
        <v>6</v>
      </c>
      <c r="H52" s="37">
        <f>IF(Bracket!O44=G52, 1, 0)</f>
        <v>0</v>
      </c>
      <c r="I52" s="38" t="s">
        <v>6</v>
      </c>
      <c r="J52" s="37">
        <f>IF(Bracket!O44=I52, 1, 0)</f>
        <v>0</v>
      </c>
      <c r="K52" s="38" t="s">
        <v>6</v>
      </c>
      <c r="L52" s="37">
        <f>IF(Bracket!O44=K52, 1, 0)</f>
        <v>0</v>
      </c>
      <c r="M52" s="38" t="s">
        <v>6</v>
      </c>
      <c r="N52" s="37">
        <f>IF(Bracket!O44=M52, 1, 0)</f>
        <v>0</v>
      </c>
    </row>
    <row r="53" spans="2:14" ht="15.9" customHeight="1" x14ac:dyDescent="0.3">
      <c r="B53" s="139"/>
      <c r="C53" s="37" t="str">
        <f>IF(Bracket!P50 = "", "— Undecided —", IF(Bracket!P54 = "", "— Undecided —", CONCATENATE(Bracket!P50, " vs. ", Bracket!P54)))</f>
        <v>— Undecided —</v>
      </c>
      <c r="D53" s="37" t="str">
        <f>IF(Bracket!O52 &lt;&gt; "", Bracket!O52, "— Undecided —")</f>
        <v>— Undecided —</v>
      </c>
      <c r="E53" s="38" t="s">
        <v>6</v>
      </c>
      <c r="F53" s="37">
        <f>IF(Bracket!O52=E53, 1, 0)</f>
        <v>0</v>
      </c>
      <c r="G53" s="38" t="s">
        <v>6</v>
      </c>
      <c r="H53" s="37">
        <f>IF(Bracket!O52=G53, 1, 0)</f>
        <v>0</v>
      </c>
      <c r="I53" s="38" t="s">
        <v>6</v>
      </c>
      <c r="J53" s="37">
        <f>IF(Bracket!O52=I53, 1, 0)</f>
        <v>0</v>
      </c>
      <c r="K53" s="38" t="s">
        <v>6</v>
      </c>
      <c r="L53" s="37">
        <f>IF(Bracket!O52=K53, 1, 0)</f>
        <v>0</v>
      </c>
      <c r="M53" s="38" t="s">
        <v>6</v>
      </c>
      <c r="N53" s="37">
        <f>IF(Bracket!O52=M53, 1, 0)</f>
        <v>0</v>
      </c>
    </row>
    <row r="54" spans="2:14" ht="15.9" customHeight="1" x14ac:dyDescent="0.3">
      <c r="B54" s="139"/>
      <c r="C54" s="37" t="str">
        <f>IF(Bracket!P58 = "", "— Undecided —", IF(Bracket!P62 = "", "— Undecided —", CONCATENATE(Bracket!P58, " vs. ", Bracket!P62)))</f>
        <v>— Undecided —</v>
      </c>
      <c r="D54" s="37" t="str">
        <f>IF(Bracket!O60 &lt;&gt; "", Bracket!O60, "— Undecided —")</f>
        <v>— Undecided —</v>
      </c>
      <c r="E54" s="38" t="s">
        <v>6</v>
      </c>
      <c r="F54" s="37">
        <f>IF(Bracket!O60=E54, 1, 0)</f>
        <v>0</v>
      </c>
      <c r="G54" s="38" t="s">
        <v>6</v>
      </c>
      <c r="H54" s="37">
        <f>IF(Bracket!O60=G54, 1, 0)</f>
        <v>0</v>
      </c>
      <c r="I54" s="38" t="s">
        <v>6</v>
      </c>
      <c r="J54" s="37">
        <f>IF(Bracket!O60=I54, 1, 0)</f>
        <v>0</v>
      </c>
      <c r="K54" s="38" t="s">
        <v>6</v>
      </c>
      <c r="L54" s="37">
        <f>IF(Bracket!O60=K54, 1, 0)</f>
        <v>0</v>
      </c>
      <c r="M54" s="38" t="s">
        <v>6</v>
      </c>
      <c r="N54" s="37">
        <f>IF(Bracket!O60=M54, 1, 0)</f>
        <v>0</v>
      </c>
    </row>
    <row r="55" spans="2:14" ht="15.9" customHeight="1" x14ac:dyDescent="0.3">
      <c r="B55" s="139"/>
      <c r="C55" s="40" t="str">
        <f>IF(Bracket!P66 = "", "— Undecided —", IF(Bracket!P70 = "", "— Undecided —", CONCATENATE(Bracket!P66, " vs. ", Bracket!P70)))</f>
        <v>— Undecided —</v>
      </c>
      <c r="D55" s="40" t="str">
        <f>IF(Bracket!O68 &lt;&gt; "", Bracket!O68, "— Undecided —")</f>
        <v>— Undecided —</v>
      </c>
      <c r="E55" s="39" t="s">
        <v>6</v>
      </c>
      <c r="F55" s="40">
        <f>IF(Bracket!O68=E55, 1, 0)</f>
        <v>0</v>
      </c>
      <c r="G55" s="39" t="s">
        <v>6</v>
      </c>
      <c r="H55" s="40">
        <f>IF(Bracket!O68=G55, 1, 0)</f>
        <v>0</v>
      </c>
      <c r="I55" s="39" t="s">
        <v>6</v>
      </c>
      <c r="J55" s="37">
        <f>IF(Bracket!O68=I55, 1, 0)</f>
        <v>0</v>
      </c>
      <c r="K55" s="38" t="s">
        <v>6</v>
      </c>
      <c r="L55" s="37">
        <f>IF(Bracket!O68=K55, 1, 0)</f>
        <v>0</v>
      </c>
      <c r="M55" s="38" t="s">
        <v>6</v>
      </c>
      <c r="N55" s="37">
        <f>IF(Bracket!O68=M55, 1, 0)</f>
        <v>0</v>
      </c>
    </row>
    <row r="56" spans="2:14" ht="18" customHeight="1" x14ac:dyDescent="0.3">
      <c r="B56" s="136" t="s">
        <v>18</v>
      </c>
      <c r="C56" s="137"/>
      <c r="D56" s="138"/>
      <c r="E56" s="41"/>
      <c r="F56" s="41">
        <f>SUM(F40:F55)</f>
        <v>0</v>
      </c>
      <c r="G56" s="41"/>
      <c r="H56" s="41">
        <f>SUM(H40:H55)</f>
        <v>0</v>
      </c>
      <c r="I56" s="42"/>
      <c r="J56" s="41">
        <f>SUM(J40:J55)</f>
        <v>0</v>
      </c>
      <c r="K56" s="42"/>
      <c r="L56" s="41">
        <f>SUM(L40:L55)</f>
        <v>0</v>
      </c>
      <c r="M56" s="42"/>
      <c r="N56" s="43">
        <f>SUM(N40:N55)</f>
        <v>0</v>
      </c>
    </row>
    <row r="57" spans="2:14" ht="8.1" customHeight="1" x14ac:dyDescent="0.3"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9"/>
    </row>
    <row r="58" spans="2:14" ht="15.9" customHeight="1" x14ac:dyDescent="0.3">
      <c r="B58" s="139" t="s">
        <v>25</v>
      </c>
      <c r="C58" s="37" t="str">
        <f>IF(Bracket!D11 = "", "— Undecided —", IF(Bracket!D19 = "", "— Undecided —", CONCATENATE(Bracket!D11, " vs. ", Bracket!D19)))</f>
        <v>— Undecided —</v>
      </c>
      <c r="D58" s="37" t="str">
        <f>IF(Bracket!E15 &lt;&gt; "", Bracket!E15, "— Undecided —")</f>
        <v>— Undecided —</v>
      </c>
      <c r="E58" s="38" t="s">
        <v>6</v>
      </c>
      <c r="F58" s="37">
        <f>IF(Bracket!E15=E58, 1, 0)</f>
        <v>0</v>
      </c>
      <c r="G58" s="38" t="s">
        <v>6</v>
      </c>
      <c r="H58" s="37">
        <f>IF(Bracket!E15=G58, 1, 0)</f>
        <v>0</v>
      </c>
      <c r="I58" s="38" t="s">
        <v>6</v>
      </c>
      <c r="J58" s="37">
        <f>IF(Bracket!E15=I58, 1, 0)</f>
        <v>0</v>
      </c>
      <c r="K58" s="38" t="s">
        <v>6</v>
      </c>
      <c r="L58" s="37">
        <f>IF(Bracket!E15=K58, 1, 0)</f>
        <v>0</v>
      </c>
      <c r="M58" s="38" t="s">
        <v>6</v>
      </c>
      <c r="N58" s="37">
        <f>IF(Bracket!E15=M58, 1, 0)</f>
        <v>0</v>
      </c>
    </row>
    <row r="59" spans="2:14" ht="15.9" customHeight="1" x14ac:dyDescent="0.3">
      <c r="B59" s="139"/>
      <c r="C59" s="37" t="str">
        <f>IF(Bracket!D27 = "", "— Undecided —", IF(Bracket!D35 = "", "— Undecided —", CONCATENATE(Bracket!D27, " vs. ", Bracket!D35)))</f>
        <v>— Undecided —</v>
      </c>
      <c r="D59" s="37" t="str">
        <f>IF(Bracket!E31 &lt;&gt; "", Bracket!E31, "— Undecided —")</f>
        <v>— Undecided —</v>
      </c>
      <c r="E59" s="38" t="s">
        <v>6</v>
      </c>
      <c r="F59" s="37">
        <f>IF(Bracket!E31=E59, 1, 0)</f>
        <v>0</v>
      </c>
      <c r="G59" s="38" t="s">
        <v>6</v>
      </c>
      <c r="H59" s="37">
        <f>IF(Bracket!E31=G59, 1, 0)</f>
        <v>0</v>
      </c>
      <c r="I59" s="38" t="s">
        <v>6</v>
      </c>
      <c r="J59" s="37">
        <f>IF(Bracket!E31=I59, 1, 0)</f>
        <v>0</v>
      </c>
      <c r="K59" s="38" t="s">
        <v>6</v>
      </c>
      <c r="L59" s="37">
        <f>IF(Bracket!E31=K59, 1, 0)</f>
        <v>0</v>
      </c>
      <c r="M59" s="38" t="s">
        <v>6</v>
      </c>
      <c r="N59" s="37">
        <f>IF(Bracket!E31=M59, 1, 0)</f>
        <v>0</v>
      </c>
    </row>
    <row r="60" spans="2:14" ht="15.9" customHeight="1" x14ac:dyDescent="0.3">
      <c r="B60" s="139"/>
      <c r="C60" s="37" t="str">
        <f>IF(Bracket!D44 = "", "— Undecided —", IF(Bracket!D52 = "", "— Undecided —", CONCATENATE(Bracket!D44, " vs. ", Bracket!D52)))</f>
        <v>— Undecided —</v>
      </c>
      <c r="D60" s="37" t="str">
        <f>IF(Bracket!E48 &lt;&gt; "", Bracket!E48, "— Undecided —")</f>
        <v>— Undecided —</v>
      </c>
      <c r="E60" s="38" t="s">
        <v>6</v>
      </c>
      <c r="F60" s="37">
        <f>IF(Bracket!E48=E60, 1, 0)</f>
        <v>0</v>
      </c>
      <c r="G60" s="38" t="s">
        <v>6</v>
      </c>
      <c r="H60" s="37">
        <f>IF(Bracket!E48=G60, 1, 0)</f>
        <v>0</v>
      </c>
      <c r="I60" s="38" t="s">
        <v>6</v>
      </c>
      <c r="J60" s="37">
        <f>IF(Bracket!E48=I60, 1, 0)</f>
        <v>0</v>
      </c>
      <c r="K60" s="38" t="s">
        <v>6</v>
      </c>
      <c r="L60" s="37">
        <f>IF(Bracket!E48=K60, 1, 0)</f>
        <v>0</v>
      </c>
      <c r="M60" s="38" t="s">
        <v>6</v>
      </c>
      <c r="N60" s="37">
        <f>IF(Bracket!E48=M60, 1, 0)</f>
        <v>0</v>
      </c>
    </row>
    <row r="61" spans="2:14" ht="15.9" customHeight="1" x14ac:dyDescent="0.3">
      <c r="B61" s="139"/>
      <c r="C61" s="37" t="str">
        <f>IF(Bracket!D60 = "", "— Undecided —", IF(Bracket!D68 = "", "— Undecided —", CONCATENATE(Bracket!D60, " vs. ", Bracket!D68)))</f>
        <v>— Undecided —</v>
      </c>
      <c r="D61" s="37" t="str">
        <f>IF(Bracket!E64 &lt;&gt; "", Bracket!E64, "— Undecided —")</f>
        <v>— Undecided —</v>
      </c>
      <c r="E61" s="38" t="s">
        <v>6</v>
      </c>
      <c r="F61" s="37">
        <f>IF(Bracket!E64=E61, 1, 0)</f>
        <v>0</v>
      </c>
      <c r="G61" s="38" t="s">
        <v>6</v>
      </c>
      <c r="H61" s="37">
        <f>IF(Bracket!E64=G61, 1, 0)</f>
        <v>0</v>
      </c>
      <c r="I61" s="38" t="s">
        <v>6</v>
      </c>
      <c r="J61" s="37">
        <f>IF(Bracket!E64=I61, 1, 0)</f>
        <v>0</v>
      </c>
      <c r="K61" s="38" t="s">
        <v>6</v>
      </c>
      <c r="L61" s="37">
        <f>IF(Bracket!E64=K61, 1, 0)</f>
        <v>0</v>
      </c>
      <c r="M61" s="38" t="s">
        <v>6</v>
      </c>
      <c r="N61" s="37">
        <f>IF(Bracket!E64=M61, 1, 0)</f>
        <v>0</v>
      </c>
    </row>
    <row r="62" spans="2:14" ht="15.9" customHeight="1" x14ac:dyDescent="0.3">
      <c r="B62" s="139"/>
      <c r="C62" s="37" t="str">
        <f>IF(Bracket!O11 = "", "— Undecided —", IF(Bracket!O19 = "", "— Undecided —", CONCATENATE(Bracket!O11, " vs. ", Bracket!O19)))</f>
        <v>— Undecided —</v>
      </c>
      <c r="D62" s="37" t="str">
        <f>IF(Bracket!N15 &lt;&gt; "", Bracket!N15, "— Undecided —")</f>
        <v>— Undecided —</v>
      </c>
      <c r="E62" s="38" t="s">
        <v>6</v>
      </c>
      <c r="F62" s="37">
        <f>IF(Bracket!N15=E62, 1, 0)</f>
        <v>0</v>
      </c>
      <c r="G62" s="38" t="s">
        <v>6</v>
      </c>
      <c r="H62" s="37">
        <f>IF(Bracket!N15=G62, 1, 0)</f>
        <v>0</v>
      </c>
      <c r="I62" s="38" t="s">
        <v>6</v>
      </c>
      <c r="J62" s="37">
        <f>IF(Bracket!N15=I62, 1, 0)</f>
        <v>0</v>
      </c>
      <c r="K62" s="38" t="s">
        <v>6</v>
      </c>
      <c r="L62" s="37">
        <f>IF(Bracket!N15=K62, 1, 0)</f>
        <v>0</v>
      </c>
      <c r="M62" s="38" t="s">
        <v>6</v>
      </c>
      <c r="N62" s="37">
        <f>IF(Bracket!N15=M62, 1, 0)</f>
        <v>0</v>
      </c>
    </row>
    <row r="63" spans="2:14" ht="15.9" customHeight="1" x14ac:dyDescent="0.3">
      <c r="B63" s="139"/>
      <c r="C63" s="37" t="str">
        <f>IF(Bracket!O27 = "", "— Undecided —", IF(Bracket!O35 = "", "— Undecided —", CONCATENATE(Bracket!O27, " vs. ", Bracket!O35)))</f>
        <v>— Undecided —</v>
      </c>
      <c r="D63" s="37" t="str">
        <f>IF(Bracket!N31 &lt;&gt; "", Bracket!N31, "— Undecided —")</f>
        <v>— Undecided —</v>
      </c>
      <c r="E63" s="38" t="s">
        <v>6</v>
      </c>
      <c r="F63" s="37">
        <f>IF(Bracket!N31=E63, 1, 0)</f>
        <v>0</v>
      </c>
      <c r="G63" s="38" t="s">
        <v>6</v>
      </c>
      <c r="H63" s="37">
        <f>IF(Bracket!N31=G63, 1, 0)</f>
        <v>0</v>
      </c>
      <c r="I63" s="38" t="s">
        <v>6</v>
      </c>
      <c r="J63" s="37">
        <f>IF(Bracket!N31=I63, 1, 0)</f>
        <v>0</v>
      </c>
      <c r="K63" s="38" t="s">
        <v>6</v>
      </c>
      <c r="L63" s="37">
        <f>IF(Bracket!N31=K63, 1, 0)</f>
        <v>0</v>
      </c>
      <c r="M63" s="38" t="s">
        <v>6</v>
      </c>
      <c r="N63" s="37">
        <f>IF(Bracket!N31=M63, 1, 0)</f>
        <v>0</v>
      </c>
    </row>
    <row r="64" spans="2:14" ht="15.9" customHeight="1" x14ac:dyDescent="0.3">
      <c r="B64" s="139"/>
      <c r="C64" s="37" t="str">
        <f>IF(Bracket!O44 = "", "— Undecided —", IF(Bracket!O52 = "", "— Undecided —", CONCATENATE(Bracket!O44, " vs. ", Bracket!O52)))</f>
        <v>— Undecided —</v>
      </c>
      <c r="D64" s="37" t="str">
        <f>IF(Bracket!N48 &lt;&gt; "", Bracket!N48, "— Undecided —")</f>
        <v>— Undecided —</v>
      </c>
      <c r="E64" s="38" t="s">
        <v>6</v>
      </c>
      <c r="F64" s="37">
        <f>IF(Bracket!N48=E64, 1, 0)</f>
        <v>0</v>
      </c>
      <c r="G64" s="38" t="s">
        <v>6</v>
      </c>
      <c r="H64" s="37">
        <f>IF(Bracket!N48=G64, 1, 0)</f>
        <v>0</v>
      </c>
      <c r="I64" s="38" t="s">
        <v>6</v>
      </c>
      <c r="J64" s="37">
        <f>IF(Bracket!N48=I64, 1, 0)</f>
        <v>0</v>
      </c>
      <c r="K64" s="38" t="s">
        <v>6</v>
      </c>
      <c r="L64" s="37">
        <f>IF(Bracket!N48=K64, 1, 0)</f>
        <v>0</v>
      </c>
      <c r="M64" s="38" t="s">
        <v>6</v>
      </c>
      <c r="N64" s="37">
        <f>IF(Bracket!N48=M64, 1, 0)</f>
        <v>0</v>
      </c>
    </row>
    <row r="65" spans="2:14" ht="15.9" customHeight="1" x14ac:dyDescent="0.3">
      <c r="B65" s="150"/>
      <c r="C65" s="40" t="str">
        <f>IF(Bracket!O60 = "", "— Undecided —", IF(Bracket!O68 = "", "— Undecided —", CONCATENATE(Bracket!O60, " vs. ", Bracket!O68)))</f>
        <v>— Undecided —</v>
      </c>
      <c r="D65" s="40" t="str">
        <f>IF(Bracket!N64 &lt;&gt; "", Bracket!N64, "— Undecided —")</f>
        <v>— Undecided —</v>
      </c>
      <c r="E65" s="38" t="s">
        <v>6</v>
      </c>
      <c r="F65" s="37">
        <f>IF(Bracket!N64=E65, 1, 0)</f>
        <v>0</v>
      </c>
      <c r="G65" s="38" t="s">
        <v>6</v>
      </c>
      <c r="H65" s="37">
        <f>IF(Bracket!N64=G65, 1, 0)</f>
        <v>0</v>
      </c>
      <c r="I65" s="38" t="s">
        <v>6</v>
      </c>
      <c r="J65" s="37">
        <f>IF(Bracket!N64=I65, 1, 0)</f>
        <v>0</v>
      </c>
      <c r="K65" s="38" t="s">
        <v>6</v>
      </c>
      <c r="L65" s="37">
        <f>IF(Bracket!N64=K65, 1, 0)</f>
        <v>0</v>
      </c>
      <c r="M65" s="38" t="s">
        <v>6</v>
      </c>
      <c r="N65" s="37">
        <f>IF(Bracket!N64=M65, 1, 0)</f>
        <v>0</v>
      </c>
    </row>
    <row r="66" spans="2:14" ht="18" customHeight="1" x14ac:dyDescent="0.3">
      <c r="B66" s="136" t="s">
        <v>19</v>
      </c>
      <c r="C66" s="137"/>
      <c r="D66" s="138"/>
      <c r="E66" s="41"/>
      <c r="F66" s="41">
        <f>SUM(F58:F65)</f>
        <v>0</v>
      </c>
      <c r="G66" s="41"/>
      <c r="H66" s="41">
        <f>SUM(H58:H65)</f>
        <v>0</v>
      </c>
      <c r="I66" s="42"/>
      <c r="J66" s="41">
        <f>SUM(J58:J65)</f>
        <v>0</v>
      </c>
      <c r="K66" s="42"/>
      <c r="L66" s="41">
        <f>SUM(L58:L65)</f>
        <v>0</v>
      </c>
      <c r="M66" s="42"/>
      <c r="N66" s="43">
        <f>SUM(N58:N65)</f>
        <v>0</v>
      </c>
    </row>
    <row r="67" spans="2:14" ht="8.1" customHeight="1" x14ac:dyDescent="0.3"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9"/>
    </row>
    <row r="68" spans="2:14" ht="15.9" customHeight="1" x14ac:dyDescent="0.3">
      <c r="B68" s="139" t="s">
        <v>26</v>
      </c>
      <c r="C68" s="37" t="str">
        <f>IF(Bracket!E15 = "", "— Undecided —", IF(Bracket!E31 = "", "— Undecided —", CONCATENATE(Bracket!E15, " vs. ", Bracket!E31)))</f>
        <v>— Undecided —</v>
      </c>
      <c r="D68" s="37" t="str">
        <f>IF(Bracket!F23 &lt;&gt; "", Bracket!F23, "— Undecided —")</f>
        <v>— Undecided —</v>
      </c>
      <c r="E68" s="38" t="s">
        <v>6</v>
      </c>
      <c r="F68" s="37">
        <f>IF(Bracket!F23=E68, 1, 0)</f>
        <v>0</v>
      </c>
      <c r="G68" s="38" t="s">
        <v>6</v>
      </c>
      <c r="H68" s="37">
        <f>IF(Bracket!F23=G68, 1, 0)</f>
        <v>0</v>
      </c>
      <c r="I68" s="38" t="s">
        <v>6</v>
      </c>
      <c r="J68" s="37">
        <f>IF(Bracket!F23=I68, 1, 0)</f>
        <v>0</v>
      </c>
      <c r="K68" s="38" t="s">
        <v>6</v>
      </c>
      <c r="L68" s="37">
        <f>IF(Bracket!F23=K68, 1, 0)</f>
        <v>0</v>
      </c>
      <c r="M68" s="38" t="s">
        <v>6</v>
      </c>
      <c r="N68" s="37">
        <f>IF(Bracket!F23=M68, 1, 0)</f>
        <v>0</v>
      </c>
    </row>
    <row r="69" spans="2:14" ht="15.9" customHeight="1" x14ac:dyDescent="0.3">
      <c r="B69" s="139"/>
      <c r="C69" s="37" t="str">
        <f>IF(Bracket!E48 = "", "— Undecided —", IF(Bracket!E64 = "", "— Undecided —", CONCATENATE(Bracket!E48, " vs. ", Bracket!E64)))</f>
        <v>— Undecided —</v>
      </c>
      <c r="D69" s="37" t="str">
        <f>IF(Bracket!F56 &lt;&gt; "", Bracket!F56, "— Undecided —")</f>
        <v>— Undecided —</v>
      </c>
      <c r="E69" s="38" t="s">
        <v>6</v>
      </c>
      <c r="F69" s="37">
        <f>IF(Bracket!F56=E69, 1, 0)</f>
        <v>0</v>
      </c>
      <c r="G69" s="38" t="s">
        <v>6</v>
      </c>
      <c r="H69" s="37">
        <f>IF(Bracket!F56=G69, 1, 0)</f>
        <v>0</v>
      </c>
      <c r="I69" s="38" t="s">
        <v>6</v>
      </c>
      <c r="J69" s="37">
        <f>IF(Bracket!F56=I69, 1, 0)</f>
        <v>0</v>
      </c>
      <c r="K69" s="38" t="s">
        <v>6</v>
      </c>
      <c r="L69" s="37">
        <f>IF(Bracket!F56=K69, 1, 0)</f>
        <v>0</v>
      </c>
      <c r="M69" s="38" t="s">
        <v>6</v>
      </c>
      <c r="N69" s="37">
        <f>IF(Bracket!F56=M69, 1, 0)</f>
        <v>0</v>
      </c>
    </row>
    <row r="70" spans="2:14" ht="15.9" customHeight="1" x14ac:dyDescent="0.3">
      <c r="B70" s="139"/>
      <c r="C70" s="37" t="str">
        <f>IF(Bracket!N15 = "", "— Undecided —", IF(Bracket!N31 = "", "— Undecided —", CONCATENATE(Bracket!N15, " vs. ", Bracket!N31)))</f>
        <v>— Undecided —</v>
      </c>
      <c r="D70" s="37" t="str">
        <f>IF(Bracket!L23 &lt;&gt; "", Bracket!L23, "— Undecided —")</f>
        <v>— Undecided —</v>
      </c>
      <c r="E70" s="38" t="s">
        <v>6</v>
      </c>
      <c r="F70" s="37">
        <f>IF(Bracket!L23=E70, 1, 0)</f>
        <v>0</v>
      </c>
      <c r="G70" s="38" t="s">
        <v>6</v>
      </c>
      <c r="H70" s="37">
        <f>IF(Bracket!L23=G70, 1, 0)</f>
        <v>0</v>
      </c>
      <c r="I70" s="38" t="s">
        <v>6</v>
      </c>
      <c r="J70" s="37">
        <f>IF(Bracket!L23=I70, 1, 0)</f>
        <v>0</v>
      </c>
      <c r="K70" s="38" t="s">
        <v>6</v>
      </c>
      <c r="L70" s="37">
        <f>IF(Bracket!L23=K70, 1, 0)</f>
        <v>0</v>
      </c>
      <c r="M70" s="38" t="s">
        <v>6</v>
      </c>
      <c r="N70" s="37">
        <f>IF(Bracket!L23=M70, 1, 0)</f>
        <v>0</v>
      </c>
    </row>
    <row r="71" spans="2:14" ht="15.9" customHeight="1" x14ac:dyDescent="0.3">
      <c r="B71" s="139"/>
      <c r="C71" s="37" t="str">
        <f>IF(Bracket!N48 = "", "— Undecided —", IF(Bracket!N64 = "", "— Undecided —", CONCATENATE(Bracket!N48, " vs. ", Bracket!N64)))</f>
        <v>— Undecided —</v>
      </c>
      <c r="D71" s="37" t="str">
        <f>IF(Bracket!L56 &lt;&gt; "", Bracket!L56, "— Undecided —")</f>
        <v>— Undecided —</v>
      </c>
      <c r="E71" s="38" t="s">
        <v>6</v>
      </c>
      <c r="F71" s="37">
        <f>IF(Bracket!L56=E71, 1, 0)</f>
        <v>0</v>
      </c>
      <c r="G71" s="38" t="s">
        <v>6</v>
      </c>
      <c r="H71" s="37">
        <f>IF(Bracket!L56=G71, 1, 0)</f>
        <v>0</v>
      </c>
      <c r="I71" s="38" t="s">
        <v>6</v>
      </c>
      <c r="J71" s="37">
        <f>IF(Bracket!L56=I71, 1, 0)</f>
        <v>0</v>
      </c>
      <c r="K71" s="38" t="s">
        <v>6</v>
      </c>
      <c r="L71" s="37">
        <f>IF(Bracket!L56=K71, 1, 0)</f>
        <v>0</v>
      </c>
      <c r="M71" s="38" t="s">
        <v>6</v>
      </c>
      <c r="N71" s="37">
        <f>IF(Bracket!L56=M71, 1, 0)</f>
        <v>0</v>
      </c>
    </row>
    <row r="72" spans="2:14" ht="18" customHeight="1" x14ac:dyDescent="0.3">
      <c r="B72" s="129" t="s">
        <v>20</v>
      </c>
      <c r="C72" s="130"/>
      <c r="D72" s="131"/>
      <c r="E72" s="46"/>
      <c r="F72" s="46">
        <f>SUM(F68:F71)</f>
        <v>0</v>
      </c>
      <c r="G72" s="46"/>
      <c r="H72" s="46">
        <f>SUM(H68:H71)</f>
        <v>0</v>
      </c>
      <c r="I72" s="47"/>
      <c r="J72" s="46">
        <f>SUM(J68:J71)</f>
        <v>0</v>
      </c>
      <c r="K72" s="47"/>
      <c r="L72" s="46">
        <f>SUM(L68:L71)</f>
        <v>0</v>
      </c>
      <c r="M72" s="47"/>
      <c r="N72" s="48">
        <f>SUM(N68:N71)</f>
        <v>0</v>
      </c>
    </row>
    <row r="73" spans="2:14" ht="8.1" customHeight="1" x14ac:dyDescent="0.3"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3"/>
    </row>
    <row r="74" spans="2:14" ht="15.9" customHeight="1" x14ac:dyDescent="0.3">
      <c r="B74" s="140" t="s">
        <v>27</v>
      </c>
      <c r="C74" s="37" t="str">
        <f>IF(Bracket!F23 = "", "— Undecided —", IF(Bracket!F56 = "", "— Undecided —", CONCATENATE(Bracket!F23, " vs. ", Bracket!F56)))</f>
        <v>— Undecided —</v>
      </c>
      <c r="D74" s="37" t="str">
        <f>IF(Bracket!H30 &lt;&gt; "", Bracket!H30, "— Undecided —")</f>
        <v>— Undecided —</v>
      </c>
      <c r="E74" s="38" t="s">
        <v>6</v>
      </c>
      <c r="F74" s="37">
        <f>IF(Bracket!H30=E74, 1, 0)</f>
        <v>0</v>
      </c>
      <c r="G74" s="38" t="s">
        <v>6</v>
      </c>
      <c r="H74" s="37">
        <f>IF(Bracket!H30=G74, 1, 0)</f>
        <v>0</v>
      </c>
      <c r="I74" s="38" t="s">
        <v>6</v>
      </c>
      <c r="J74" s="37">
        <f>IF(Bracket!H30=I74, 1, 0)</f>
        <v>0</v>
      </c>
      <c r="K74" s="38" t="s">
        <v>6</v>
      </c>
      <c r="L74" s="37">
        <f>IF(Bracket!H30=K74, 1, 0)</f>
        <v>0</v>
      </c>
      <c r="M74" s="38" t="s">
        <v>6</v>
      </c>
      <c r="N74" s="37">
        <f>IF(Bracket!H30=M74, 1, 0)</f>
        <v>0</v>
      </c>
    </row>
    <row r="75" spans="2:14" ht="15.9" customHeight="1" x14ac:dyDescent="0.3">
      <c r="B75" s="140"/>
      <c r="C75" s="37" t="str">
        <f>IF(Bracket!L23 = "", "— Undecided —", IF(Bracket!L56 = "", "— Undecided —", CONCATENATE(Bracket!L23, " vs. ", Bracket!L56)))</f>
        <v>— Undecided —</v>
      </c>
      <c r="D75" s="37" t="str">
        <f>IF(Bracket!J49 &lt;&gt; "", Bracket!J49, "— Undecided —")</f>
        <v>— Undecided —</v>
      </c>
      <c r="E75" s="38" t="s">
        <v>6</v>
      </c>
      <c r="F75" s="37">
        <f>IF(Bracket!J49=E75, 1, 0)</f>
        <v>0</v>
      </c>
      <c r="G75" s="38" t="s">
        <v>6</v>
      </c>
      <c r="H75" s="37">
        <f>IF(Bracket!J49=G75, 1, 0)</f>
        <v>0</v>
      </c>
      <c r="I75" s="38" t="s">
        <v>6</v>
      </c>
      <c r="J75" s="37">
        <f>IF(Bracket!J49=I75, 1, 0)</f>
        <v>0</v>
      </c>
      <c r="K75" s="38" t="s">
        <v>6</v>
      </c>
      <c r="L75" s="37">
        <f>IF(Bracket!J49=K75, 1, 0)</f>
        <v>0</v>
      </c>
      <c r="M75" s="38" t="s">
        <v>6</v>
      </c>
      <c r="N75" s="37">
        <f>IF(Bracket!J49=M75, 1, 0)</f>
        <v>0</v>
      </c>
    </row>
    <row r="76" spans="2:14" ht="18" customHeight="1" x14ac:dyDescent="0.3">
      <c r="B76" s="129" t="s">
        <v>21</v>
      </c>
      <c r="C76" s="130"/>
      <c r="D76" s="131"/>
      <c r="E76" s="46"/>
      <c r="F76" s="46">
        <f>SUM(F74:F75)</f>
        <v>0</v>
      </c>
      <c r="G76" s="46"/>
      <c r="H76" s="46">
        <f>SUM(H74:H75)</f>
        <v>0</v>
      </c>
      <c r="I76" s="47"/>
      <c r="J76" s="46">
        <f>SUM(J74:J75)</f>
        <v>0</v>
      </c>
      <c r="K76" s="47"/>
      <c r="L76" s="46">
        <f>SUM(L74:L75)</f>
        <v>0</v>
      </c>
      <c r="M76" s="47"/>
      <c r="N76" s="48">
        <f>SUM(N74:N75)</f>
        <v>0</v>
      </c>
    </row>
    <row r="77" spans="2:14" ht="8.1" customHeight="1" x14ac:dyDescent="0.3"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3"/>
    </row>
    <row r="78" spans="2:14" ht="15.9" customHeight="1" x14ac:dyDescent="0.3">
      <c r="B78" s="45" t="s">
        <v>28</v>
      </c>
      <c r="C78" s="37" t="str">
        <f>IF(Bracket!H30 = "", "— Undecided —", IF(Bracket!J49 = "", "— Undecided —", CONCATENATE(Bracket!H30, " vs. ", Bracket!J49)))</f>
        <v>— Undecided —</v>
      </c>
      <c r="D78" s="37" t="str">
        <f>IF(Bracket!I41 &lt;&gt; "", Bracket!I41, "— Undecided —")</f>
        <v>— Undecided —</v>
      </c>
      <c r="E78" s="38" t="s">
        <v>6</v>
      </c>
      <c r="F78" s="37">
        <f>IF(Bracket!I41=E78, 1, 0)</f>
        <v>0</v>
      </c>
      <c r="G78" s="38" t="s">
        <v>6</v>
      </c>
      <c r="H78" s="37">
        <f>IF(Bracket!I41=G78, 1, 0)</f>
        <v>0</v>
      </c>
      <c r="I78" s="38" t="s">
        <v>6</v>
      </c>
      <c r="J78" s="37">
        <f>IF(Bracket!I41=I78, 1, 0)</f>
        <v>0</v>
      </c>
      <c r="K78" s="38" t="s">
        <v>6</v>
      </c>
      <c r="L78" s="37">
        <f>IF(Bracket!I41=K78, 1, 0)</f>
        <v>0</v>
      </c>
      <c r="M78" s="38" t="s">
        <v>6</v>
      </c>
      <c r="N78" s="37">
        <f>IF(Bracket!I41=M78, 1, 0)</f>
        <v>0</v>
      </c>
    </row>
    <row r="79" spans="2:14" ht="18" customHeight="1" x14ac:dyDescent="0.3">
      <c r="B79" s="129" t="s">
        <v>22</v>
      </c>
      <c r="C79" s="130"/>
      <c r="D79" s="131"/>
      <c r="E79" s="46"/>
      <c r="F79" s="46">
        <f>SUM(F78)</f>
        <v>0</v>
      </c>
      <c r="G79" s="46"/>
      <c r="H79" s="46">
        <f>SUM(H78)</f>
        <v>0</v>
      </c>
      <c r="I79" s="47"/>
      <c r="J79" s="46">
        <f>SUM(J78)</f>
        <v>0</v>
      </c>
      <c r="K79" s="47"/>
      <c r="L79" s="46">
        <f>SUM(L78)</f>
        <v>0</v>
      </c>
      <c r="M79" s="47"/>
      <c r="N79" s="48">
        <f>SUM(N78)</f>
        <v>0</v>
      </c>
    </row>
    <row r="80" spans="2:14" ht="8.1" customHeight="1" x14ac:dyDescent="0.3">
      <c r="B80" s="144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6"/>
    </row>
    <row r="81" spans="2:14" ht="18" customHeight="1" x14ac:dyDescent="0.3">
      <c r="B81" s="136" t="s">
        <v>29</v>
      </c>
      <c r="C81" s="137"/>
      <c r="D81" s="138"/>
      <c r="E81" s="41"/>
      <c r="F81" s="41">
        <f>SUM(F36,F56,F66,F72,F76,F78)</f>
        <v>0</v>
      </c>
      <c r="G81" s="41"/>
      <c r="H81" s="41">
        <f>SUM(H36,H56,H66,H72,H76,H78)</f>
        <v>0</v>
      </c>
      <c r="I81" s="42"/>
      <c r="J81" s="41">
        <f>SUM(J36,J56,J66,J72,J76,J78)</f>
        <v>0</v>
      </c>
      <c r="K81" s="42"/>
      <c r="L81" s="41">
        <f>SUM(L36,L56,L66,L72,L76,L78)</f>
        <v>0</v>
      </c>
      <c r="M81" s="42"/>
      <c r="N81" s="43">
        <f>SUM(N36,N56,N66,N72,N76,N78)</f>
        <v>0</v>
      </c>
    </row>
  </sheetData>
  <sheetProtection selectLockedCells="1"/>
  <mergeCells count="28">
    <mergeCell ref="B56:D56"/>
    <mergeCell ref="B57:N57"/>
    <mergeCell ref="B37:N37"/>
    <mergeCell ref="B4:B35"/>
    <mergeCell ref="B40:B55"/>
    <mergeCell ref="I38:J38"/>
    <mergeCell ref="K38:L38"/>
    <mergeCell ref="K2:L2"/>
    <mergeCell ref="E2:F2"/>
    <mergeCell ref="M2:N2"/>
    <mergeCell ref="G2:H2"/>
    <mergeCell ref="I2:J2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B73:N73"/>
    <mergeCell ref="B67:N67"/>
    <mergeCell ref="E38:F38"/>
    <mergeCell ref="G38:H38"/>
    <mergeCell ref="B66:D66"/>
    <mergeCell ref="B58:B65"/>
  </mergeCells>
  <phoneticPr fontId="1" type="noConversion"/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scale="70" fitToHeight="2" orientation="landscape" r:id="rId1"/>
  <headerFooter alignWithMargins="0">
    <oddHeader>&amp;C2008 NCAA</oddHeader>
    <oddFooter>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9"/>
  </sheetPr>
  <dimension ref="A1:BK3"/>
  <sheetViews>
    <sheetView workbookViewId="0"/>
  </sheetViews>
  <sheetFormatPr defaultRowHeight="13.2" x14ac:dyDescent="0.25"/>
  <cols>
    <col min="1" max="62" width="12.109375" bestFit="1" customWidth="1"/>
    <col min="63" max="63" width="14.6640625" bestFit="1" customWidth="1"/>
  </cols>
  <sheetData>
    <row r="1" spans="1:63" x14ac:dyDescent="0.25">
      <c r="A1" t="s">
        <v>6</v>
      </c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</v>
      </c>
      <c r="U1" t="s">
        <v>6</v>
      </c>
      <c r="V1" t="s">
        <v>6</v>
      </c>
      <c r="W1" t="s">
        <v>6</v>
      </c>
      <c r="X1" t="s">
        <v>6</v>
      </c>
      <c r="Y1" t="s">
        <v>6</v>
      </c>
      <c r="Z1" t="s">
        <v>6</v>
      </c>
      <c r="AA1" t="s">
        <v>6</v>
      </c>
      <c r="AB1" t="s">
        <v>6</v>
      </c>
      <c r="AC1" t="s">
        <v>6</v>
      </c>
      <c r="AD1" t="s">
        <v>6</v>
      </c>
      <c r="AE1" t="s">
        <v>6</v>
      </c>
      <c r="AF1" t="s">
        <v>6</v>
      </c>
      <c r="AG1" t="s">
        <v>6</v>
      </c>
      <c r="AH1" t="s">
        <v>6</v>
      </c>
      <c r="AI1" t="s">
        <v>6</v>
      </c>
      <c r="AJ1" t="s">
        <v>6</v>
      </c>
      <c r="AK1" t="s">
        <v>6</v>
      </c>
      <c r="AL1" t="s">
        <v>6</v>
      </c>
      <c r="AM1" t="s">
        <v>6</v>
      </c>
      <c r="AN1" t="s">
        <v>6</v>
      </c>
      <c r="AO1" t="s">
        <v>6</v>
      </c>
      <c r="AP1" t="s">
        <v>6</v>
      </c>
      <c r="AQ1" t="s">
        <v>6</v>
      </c>
      <c r="AR1" t="s">
        <v>6</v>
      </c>
      <c r="AS1" t="s">
        <v>6</v>
      </c>
      <c r="AT1" t="s">
        <v>6</v>
      </c>
      <c r="AU1" t="s">
        <v>6</v>
      </c>
      <c r="AV1" t="s">
        <v>6</v>
      </c>
      <c r="AW1" t="s">
        <v>6</v>
      </c>
      <c r="AX1" t="s">
        <v>6</v>
      </c>
      <c r="AY1" t="s">
        <v>6</v>
      </c>
      <c r="AZ1" t="s">
        <v>6</v>
      </c>
      <c r="BA1" t="s">
        <v>6</v>
      </c>
      <c r="BB1" t="s">
        <v>6</v>
      </c>
      <c r="BC1" t="s">
        <v>6</v>
      </c>
      <c r="BD1" t="s">
        <v>6</v>
      </c>
      <c r="BE1" t="s">
        <v>6</v>
      </c>
      <c r="BF1" t="s">
        <v>6</v>
      </c>
      <c r="BG1" t="s">
        <v>6</v>
      </c>
      <c r="BH1" t="s">
        <v>6</v>
      </c>
      <c r="BI1" t="s">
        <v>6</v>
      </c>
      <c r="BJ1" t="s">
        <v>6</v>
      </c>
      <c r="BK1" t="s">
        <v>6</v>
      </c>
    </row>
    <row r="2" spans="1:63" x14ac:dyDescent="0.25">
      <c r="A2" t="str">
        <f>Bracket!B7</f>
        <v>Red Queen (Aveyard)</v>
      </c>
      <c r="B2" t="str">
        <f>Bracket!B11</f>
        <v>Perks of Being a Wallflower (Chbosky)</v>
      </c>
      <c r="C2">
        <f>Bracket!B16</f>
        <v>0</v>
      </c>
      <c r="D2">
        <f>Bracket!B20</f>
        <v>0</v>
      </c>
      <c r="E2">
        <f>Bracket!B24</f>
        <v>0</v>
      </c>
      <c r="F2">
        <f>Bracket!B28</f>
        <v>0</v>
      </c>
      <c r="G2">
        <f>Bracket!B32</f>
        <v>0</v>
      </c>
      <c r="H2">
        <f>Bracket!B36</f>
        <v>0</v>
      </c>
      <c r="I2">
        <f>Bracket!B41</f>
        <v>0</v>
      </c>
      <c r="J2">
        <f>Bracket!B45</f>
        <v>0</v>
      </c>
      <c r="K2">
        <f>Bracket!B49</f>
        <v>0</v>
      </c>
      <c r="L2">
        <f>Bracket!B53</f>
        <v>0</v>
      </c>
      <c r="M2">
        <f>Bracket!B57</f>
        <v>0</v>
      </c>
      <c r="N2">
        <f>Bracket!B61</f>
        <v>0</v>
      </c>
      <c r="O2">
        <f>Bracket!B65</f>
        <v>0</v>
      </c>
      <c r="P2">
        <f>Bracket!B69</f>
        <v>0</v>
      </c>
      <c r="Q2">
        <f>Bracket!Q8</f>
        <v>0</v>
      </c>
      <c r="R2">
        <f>Bracket!Q12</f>
        <v>0</v>
      </c>
      <c r="S2">
        <f>Bracket!Q16</f>
        <v>0</v>
      </c>
      <c r="T2">
        <f>Bracket!Q20</f>
        <v>0</v>
      </c>
      <c r="U2">
        <f>Bracket!Q24</f>
        <v>0</v>
      </c>
      <c r="V2">
        <f>Bracket!Q28</f>
        <v>0</v>
      </c>
      <c r="W2">
        <f>Bracket!Q32</f>
        <v>0</v>
      </c>
      <c r="X2">
        <f>Bracket!Q36</f>
        <v>0</v>
      </c>
      <c r="Y2">
        <f>Bracket!Q41</f>
        <v>0</v>
      </c>
      <c r="Z2">
        <f>Bracket!Q45</f>
        <v>0</v>
      </c>
      <c r="AA2">
        <f>Bracket!Q49</f>
        <v>0</v>
      </c>
      <c r="AB2">
        <f>Bracket!Q53</f>
        <v>0</v>
      </c>
      <c r="AC2">
        <f>Bracket!Q57</f>
        <v>0</v>
      </c>
      <c r="AD2">
        <f>Bracket!Q61</f>
        <v>0</v>
      </c>
      <c r="AE2">
        <f>Bracket!Q65</f>
        <v>0</v>
      </c>
      <c r="AF2">
        <f>Bracket!Q69</f>
        <v>0</v>
      </c>
      <c r="AG2" t="str">
        <f>IF(Bracket!C9 &lt;&gt; "", Bracket!C9, "— Undecided —")</f>
        <v>— Undecided —</v>
      </c>
      <c r="AH2" t="str">
        <f>IF(Bracket!C17 &lt;&gt; "", Bracket!C17, "— Undecided —")</f>
        <v>— Undecided —</v>
      </c>
      <c r="AI2" t="str">
        <f>IF(Bracket!C25 &lt;&gt; "", Bracket!C25, "— Undecided —")</f>
        <v>— Undecided —</v>
      </c>
      <c r="AJ2" t="str">
        <f>IF(Bracket!C33 &lt;&gt; "", Bracket!C33, "— Undecided —")</f>
        <v>— Undecided —</v>
      </c>
      <c r="AK2" t="str">
        <f>IF(Bracket!C42 &lt;&gt; "", Bracket!C42, "— Undecided —")</f>
        <v>— Undecided —</v>
      </c>
      <c r="AL2" t="str">
        <f>IF(Bracket!C50 &lt;&gt; "", Bracket!C50, "— Undecided —")</f>
        <v>— Undecided —</v>
      </c>
      <c r="AM2" t="str">
        <f>IF(Bracket!C58 &lt;&gt; "", Bracket!C58, "— Undecided —")</f>
        <v>— Undecided —</v>
      </c>
      <c r="AN2" t="str">
        <f>IF(Bracket!C66 &lt;&gt; "", Bracket!C66, "— Undecided —")</f>
        <v>— Undecided —</v>
      </c>
      <c r="AO2" t="str">
        <f>IF(Bracket!P9 &lt;&gt; "", Bracket!P9,"— Undecided —")</f>
        <v>— Undecided —</v>
      </c>
      <c r="AP2" t="str">
        <f>IF(Bracket!P17 &lt;&gt; "", Bracket!P17, "— Undecided —")</f>
        <v>— Undecided —</v>
      </c>
      <c r="AQ2" t="str">
        <f>IF(Bracket!P25 &lt;&gt; "", Bracket!P25, "— Undecided —")</f>
        <v>— Undecided —</v>
      </c>
      <c r="AR2" t="str">
        <f>IF(Bracket!P33 &lt;&gt; "", Bracket!P33, "— Undecided —")</f>
        <v>— Undecided —</v>
      </c>
      <c r="AS2" t="str">
        <f>IF(Bracket!P42 &lt;&gt; "", Bracket!P42, "— Undecided —")</f>
        <v>— Undecided —</v>
      </c>
      <c r="AT2" t="str">
        <f>IF(Bracket!P50 &lt;&gt; "", Bracket!P50, "— Undecided —")</f>
        <v>— Undecided —</v>
      </c>
      <c r="AU2" t="str">
        <f>IF(Bracket!P58 &lt;&gt; "", Bracket!P58, "— Undecided —")</f>
        <v>— Undecided —</v>
      </c>
      <c r="AV2" t="str">
        <f>IF(Bracket!P66 &lt;&gt; "", Bracket!P66, "— Undecided —")</f>
        <v>— Undecided —</v>
      </c>
      <c r="AW2" s="1" t="str">
        <f>IF(Bracket!D11 &lt;&gt; "", Bracket!D11, "— Undecided —")</f>
        <v>— Undecided —</v>
      </c>
      <c r="AX2" s="1" t="str">
        <f>IF(Bracket!D27 &lt;&gt; "", Bracket!D27, "— Undecided —")</f>
        <v>— Undecided —</v>
      </c>
      <c r="AY2" s="1" t="str">
        <f>IF(Bracket!D44 &lt;&gt; "", Bracket!D44, "— Undecided —")</f>
        <v>— Undecided —</v>
      </c>
      <c r="AZ2" s="1" t="str">
        <f>IF(Bracket!D60 &lt;&gt; "", Bracket!D60, "— Undecided —")</f>
        <v>— Undecided —</v>
      </c>
      <c r="BA2" s="1" t="str">
        <f>IF(Bracket!O11 &lt;&gt; "", Bracket!O11, "— Undecided —")</f>
        <v>— Undecided —</v>
      </c>
      <c r="BB2" s="1" t="str">
        <f>IF(Bracket!O27&lt;&gt; "", Bracket!O27, "— Undecided —")</f>
        <v>— Undecided —</v>
      </c>
      <c r="BC2" s="1" t="str">
        <f>IF(Bracket!O44 &lt;&gt; "", Bracket!O44, "— Undecided —")</f>
        <v>— Undecided —</v>
      </c>
      <c r="BD2" s="1" t="str">
        <f>IF(Bracket!O60 &lt;&gt; "", Bracket!O60, "— Undecided —")</f>
        <v>— Undecided —</v>
      </c>
      <c r="BE2" s="1" t="str">
        <f>IF(Bracket!E15 &lt;&gt; "", Bracket!E15, "— Undecided —")</f>
        <v>— Undecided —</v>
      </c>
      <c r="BF2" s="1" t="str">
        <f>IF(Bracket!E48 &lt;&gt; "", Bracket!E48, "— Undecided —")</f>
        <v>— Undecided —</v>
      </c>
      <c r="BG2" s="1" t="str">
        <f>IF(Bracket!N15 &lt;&gt; "", Bracket!N15, "— Undecided —")</f>
        <v>— Undecided —</v>
      </c>
      <c r="BH2" s="1" t="str">
        <f>IF(Bracket!N48 &lt;&gt; "", Bracket!N48, "— Undecided —")</f>
        <v>— Undecided —</v>
      </c>
      <c r="BI2" s="1" t="str">
        <f>IF(Bracket!F23 &lt;&gt; "", Bracket!F23, "— Undecided —")</f>
        <v>— Undecided —</v>
      </c>
      <c r="BJ2" s="1" t="str">
        <f>IF(Bracket!L23 &lt;&gt; "", Bracket!L23, "— Undecided —")</f>
        <v>— Undecided —</v>
      </c>
      <c r="BK2" s="1" t="str">
        <f>IF(Bracket!H30 &lt;&gt; "", Bracket!H30, "— Undecided —")</f>
        <v>— Undecided —</v>
      </c>
    </row>
    <row r="3" spans="1:63" x14ac:dyDescent="0.25">
      <c r="A3" t="str">
        <f>Bracket!B9</f>
        <v>Eleanor and Park (Rowell)</v>
      </c>
      <c r="B3" t="str">
        <f>Bracket!B13</f>
        <v>The Serpent King (Zentner)</v>
      </c>
      <c r="C3">
        <f>Bracket!B18</f>
        <v>0</v>
      </c>
      <c r="D3">
        <f>Bracket!B22</f>
        <v>0</v>
      </c>
      <c r="E3">
        <f>Bracket!B26</f>
        <v>0</v>
      </c>
      <c r="F3">
        <f>Bracket!B30</f>
        <v>0</v>
      </c>
      <c r="G3">
        <f>Bracket!B34</f>
        <v>0</v>
      </c>
      <c r="H3">
        <f>Bracket!B38</f>
        <v>0</v>
      </c>
      <c r="I3">
        <f>Bracket!B43</f>
        <v>0</v>
      </c>
      <c r="J3">
        <f>Bracket!B47</f>
        <v>0</v>
      </c>
      <c r="K3">
        <f>Bracket!B51</f>
        <v>0</v>
      </c>
      <c r="L3">
        <f>Bracket!B55</f>
        <v>0</v>
      </c>
      <c r="M3">
        <f>Bracket!B59</f>
        <v>0</v>
      </c>
      <c r="N3">
        <f>Bracket!B63</f>
        <v>0</v>
      </c>
      <c r="O3">
        <f>Bracket!B67</f>
        <v>0</v>
      </c>
      <c r="P3">
        <f>Bracket!B71</f>
        <v>0</v>
      </c>
      <c r="Q3">
        <f>Bracket!Q10</f>
        <v>0</v>
      </c>
      <c r="R3">
        <f>Bracket!Q14</f>
        <v>0</v>
      </c>
      <c r="S3">
        <f>Bracket!Q18</f>
        <v>0</v>
      </c>
      <c r="T3">
        <f>Bracket!Q22</f>
        <v>0</v>
      </c>
      <c r="U3">
        <f>Bracket!Q26</f>
        <v>0</v>
      </c>
      <c r="V3">
        <f>Bracket!Q30</f>
        <v>0</v>
      </c>
      <c r="W3">
        <f>Bracket!Q34</f>
        <v>0</v>
      </c>
      <c r="X3">
        <f>Bracket!Q38</f>
        <v>0</v>
      </c>
      <c r="Y3">
        <f>Bracket!Q43</f>
        <v>0</v>
      </c>
      <c r="Z3">
        <f>Bracket!Q47</f>
        <v>0</v>
      </c>
      <c r="AA3">
        <f>Bracket!Q51</f>
        <v>0</v>
      </c>
      <c r="AB3">
        <f>Bracket!Q55</f>
        <v>0</v>
      </c>
      <c r="AC3">
        <f>Bracket!Q59</f>
        <v>0</v>
      </c>
      <c r="AD3">
        <f>Bracket!Q63</f>
        <v>0</v>
      </c>
      <c r="AE3">
        <f>Bracket!Q67</f>
        <v>0</v>
      </c>
      <c r="AF3">
        <f>Bracket!Q71</f>
        <v>0</v>
      </c>
      <c r="AG3" t="str">
        <f>IF(Bracket!C13 &lt;&gt; "", Bracket!C13, "— Undecided —")</f>
        <v>— Undecided —</v>
      </c>
      <c r="AH3" t="str">
        <f>IF(Bracket!C21 &lt;&gt; "", Bracket!C21, "— Undecided —")</f>
        <v>— Undecided —</v>
      </c>
      <c r="AI3" t="str">
        <f>IF(Bracket!C29 &lt;&gt; "", Bracket!C29, "— Undecided —")</f>
        <v>— Undecided —</v>
      </c>
      <c r="AJ3" t="str">
        <f>IF(Bracket!C37 &lt;&gt; "", Bracket!C37, "— Undecided —")</f>
        <v>— Undecided —</v>
      </c>
      <c r="AK3" t="str">
        <f>IF(Bracket!C46 &lt;&gt; "", Bracket!C46, "— Undecided —")</f>
        <v>— Undecided —</v>
      </c>
      <c r="AL3" t="str">
        <f>IF(Bracket!C54 &lt;&gt; "", Bracket!C54, "— Undecided —")</f>
        <v>— Undecided —</v>
      </c>
      <c r="AM3" t="str">
        <f>IF(Bracket!C62 &lt;&gt; "", Bracket!C62, "— Undecided —")</f>
        <v>— Undecided —</v>
      </c>
      <c r="AN3" t="str">
        <f>IF(Bracket!C70 &lt;&gt; "", Bracket!C70, "— Undecided —")</f>
        <v>— Undecided —</v>
      </c>
      <c r="AO3" t="str">
        <f>IF(Bracket!P13 &lt;&gt; "", Bracket!P13, "— Undecided —")</f>
        <v>— Undecided —</v>
      </c>
      <c r="AP3" t="str">
        <f>IF(Bracket!P21 &lt;&gt; "", Bracket!P21, "— Undecided —")</f>
        <v>— Undecided —</v>
      </c>
      <c r="AQ3" t="str">
        <f>IF(Bracket!P29 &lt;&gt; "", Bracket!P29, "— Undecided —")</f>
        <v>— Undecided —</v>
      </c>
      <c r="AR3" t="str">
        <f>IF(Bracket!P37 &lt;&gt; "", Bracket!P37, "— Undecided —")</f>
        <v>— Undecided —</v>
      </c>
      <c r="AS3" t="str">
        <f>IF(Bracket!P46 &lt;&gt; "", Bracket!P46, "— Undecided —")</f>
        <v>— Undecided —</v>
      </c>
      <c r="AT3" t="str">
        <f>IF(Bracket!P54 &lt;&gt; "", Bracket!P54, "— Undecided —")</f>
        <v>— Undecided —</v>
      </c>
      <c r="AU3" t="str">
        <f>IF(Bracket!P62 &lt;&gt; "", Bracket!P62, "— Undecided —")</f>
        <v>— Undecided —</v>
      </c>
      <c r="AV3" t="str">
        <f>IF(Bracket!P70 &lt;&gt; "", Bracket!P70, "— Undecided —")</f>
        <v>— Undecided —</v>
      </c>
      <c r="AW3" s="1" t="str">
        <f>IF(Bracket!D19 &lt;&gt; "", Bracket!D19, "— Undecided —")</f>
        <v>— Undecided —</v>
      </c>
      <c r="AX3" s="1" t="str">
        <f>IF(Bracket!D35 &lt;&gt; "", Bracket!D35, "— Undecided —")</f>
        <v>— Undecided —</v>
      </c>
      <c r="AY3" s="1" t="str">
        <f>IF(Bracket!D52 &lt;&gt; "", Bracket!D52, "— Undecided —")</f>
        <v>— Undecided —</v>
      </c>
      <c r="AZ3" s="1" t="str">
        <f>IF(Bracket!D68 &lt;&gt; "", Bracket!D68, "— Undecided —")</f>
        <v>— Undecided —</v>
      </c>
      <c r="BA3" s="1" t="str">
        <f>IF(Bracket!O19&lt;&gt; "", Bracket!O19, "— Undecided —")</f>
        <v>— Undecided —</v>
      </c>
      <c r="BB3" s="1" t="str">
        <f>IF(Bracket!O35&lt;&gt; "", Bracket!O35, "— Undecided —")</f>
        <v>— Undecided —</v>
      </c>
      <c r="BC3" s="1" t="str">
        <f>IF(Bracket!O52&lt;&gt; "", Bracket!O52, "— Undecided —")</f>
        <v>— Undecided —</v>
      </c>
      <c r="BD3" s="1" t="str">
        <f>IF(Bracket!O68&lt;&gt; "", Bracket!O68, "— Undecided —")</f>
        <v>— Undecided —</v>
      </c>
      <c r="BE3" s="1" t="str">
        <f>IF(Bracket!E31 &lt;&gt; "", Bracket!E31, "— Undecided —")</f>
        <v>— Undecided —</v>
      </c>
      <c r="BF3" s="1" t="str">
        <f>IF(Bracket!E64 &lt;&gt; "", Bracket!E64, "— Undecided —")</f>
        <v>— Undecided —</v>
      </c>
      <c r="BG3" s="1" t="str">
        <f>IF(Bracket!N31 &lt;&gt; "", Bracket!N31, "— Undecided —")</f>
        <v>— Undecided —</v>
      </c>
      <c r="BH3" s="1" t="str">
        <f>IF(Bracket!N64 &lt;&gt; "", Bracket!N64, "— Undecided —")</f>
        <v>— Undecided —</v>
      </c>
      <c r="BI3" s="1" t="str">
        <f>IF(Bracket!F56&lt;&gt; "", Bracket!F56, "— Undecided —")</f>
        <v>— Undecided —</v>
      </c>
      <c r="BJ3" s="1" t="str">
        <f>IF(Bracket!L56&lt;&gt; "", Bracket!L56, "— Undecided —")</f>
        <v>— Undecided —</v>
      </c>
      <c r="BK3" s="1" t="str">
        <f>IF(Bracket!J49&lt;&gt; "", Bracket!J49, "— Undecided —")</f>
        <v>— Undecided —</v>
      </c>
    </row>
  </sheetData>
  <phoneticPr fontId="1" type="noConversion"/>
  <pageMargins left="0.75" right="0.75" top="1" bottom="1" header="0.5" footer="0.5"/>
  <pageSetup orientation="portrait" horizontalDpi="4294967292" verticalDpi="0" r:id="rId1"/>
  <headerFooter alignWithMargins="0"/>
  <ignoredErrors>
    <ignoredError sqref="A3:X3 A2:X2 BK3 BJ2 BJ3 BK2 BI2:BI3 AG2:BH2 AG3:BH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CAD6A5-D77E-4910-AD16-21CA4E1995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Bracket</vt:lpstr>
      <vt:lpstr>Tracker</vt:lpstr>
      <vt:lpstr>Validation</vt:lpstr>
      <vt:lpstr>Bracket!Print_Area</vt:lpstr>
      <vt:lpstr>Tracker!Print_Area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 with tracker</dc:title>
  <dc:creator/>
  <cp:keywords/>
  <cp:lastModifiedBy/>
  <cp:lastPrinted>2007-03-12T01:02:51Z</cp:lastPrinted>
  <dcterms:created xsi:type="dcterms:W3CDTF">2016-02-10T15:08:36Z</dcterms:created>
  <dcterms:modified xsi:type="dcterms:W3CDTF">2018-03-15T22:30:10Z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</Properties>
</file>