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O:\01-OutreachFiles\01-Camps\Camps revamp\"/>
    </mc:Choice>
  </mc:AlternateContent>
  <xr:revisionPtr revIDLastSave="0" documentId="13_ncr:1_{2E090BB8-299F-4105-AFD4-70F8A6889B63}" xr6:coauthVersionLast="36" xr6:coauthVersionMax="36" xr10:uidLastSave="{00000000-0000-0000-0000-000000000000}"/>
  <bookViews>
    <workbookView xWindow="0" yWindow="0" windowWidth="19200" windowHeight="1065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/>
  <c r="E24" i="1"/>
  <c r="E23" i="1"/>
  <c r="C22" i="1"/>
  <c r="E22" i="1" s="1"/>
  <c r="E21" i="1"/>
  <c r="E36" i="1"/>
  <c r="C42" i="1"/>
  <c r="E42" i="1" s="1"/>
  <c r="E41" i="1"/>
  <c r="C40" i="1"/>
  <c r="C19" i="1" l="1"/>
  <c r="C9" i="1"/>
  <c r="B9" i="1"/>
  <c r="B8" i="1"/>
  <c r="E8" i="1" s="1"/>
  <c r="E9" i="1" l="1"/>
  <c r="E15" i="1"/>
  <c r="E14" i="1"/>
  <c r="E13" i="1"/>
  <c r="E16" i="1" l="1"/>
  <c r="C50" i="1"/>
  <c r="E50" i="1" s="1"/>
  <c r="C49" i="1"/>
  <c r="E49" i="1" s="1"/>
  <c r="C51" i="1" l="1"/>
  <c r="B60" i="1"/>
  <c r="B59" i="1"/>
  <c r="C44" i="1"/>
  <c r="C43" i="1"/>
  <c r="C60" i="1"/>
  <c r="C59" i="1"/>
  <c r="C39" i="1"/>
  <c r="B7" i="1"/>
  <c r="C7" i="1"/>
  <c r="D44" i="1" l="1"/>
  <c r="E44" i="1" s="1"/>
  <c r="D43" i="1"/>
  <c r="E43" i="1" s="1"/>
  <c r="E7" i="1" l="1"/>
  <c r="E10" i="1" l="1"/>
  <c r="D60" i="1"/>
  <c r="D59" i="1"/>
  <c r="E51" i="1"/>
  <c r="E52" i="1" s="1"/>
  <c r="E40" i="1"/>
  <c r="E39" i="1"/>
  <c r="E20" i="1"/>
  <c r="E19" i="1"/>
  <c r="E27" i="1" l="1"/>
  <c r="B56" i="1" s="1"/>
  <c r="B55" i="1" s="1"/>
  <c r="D63" i="1"/>
  <c r="E45" i="1"/>
  <c r="D65" i="1" l="1"/>
  <c r="D67" i="1" s="1"/>
</calcChain>
</file>

<file path=xl/sharedStrings.xml><?xml version="1.0" encoding="utf-8"?>
<sst xmlns="http://schemas.openxmlformats.org/spreadsheetml/2006/main" count="114" uniqueCount="94">
  <si>
    <t>Expenses</t>
  </si>
  <si>
    <t>People count</t>
  </si>
  <si>
    <t>Cost</t>
  </si>
  <si>
    <t>Total</t>
  </si>
  <si>
    <t>Lab/Storeroom Personnel</t>
  </si>
  <si>
    <t>Camp director (June)</t>
  </si>
  <si>
    <t>Assistants</t>
  </si>
  <si>
    <t>Fees</t>
  </si>
  <si>
    <t>Income</t>
  </si>
  <si>
    <t>Donations to help with Camp Expenses</t>
  </si>
  <si>
    <t xml:space="preserve"> </t>
  </si>
  <si>
    <t>Net profit/loss</t>
  </si>
  <si>
    <t>Camp Fee</t>
  </si>
  <si>
    <t>Total eating</t>
  </si>
  <si>
    <t>Number of nights</t>
  </si>
  <si>
    <t>Camp Staff/Counselors</t>
  </si>
  <si>
    <t>Advertised cost for camp</t>
  </si>
  <si>
    <t>Rates</t>
  </si>
  <si>
    <t>How much to pay for their time?</t>
  </si>
  <si>
    <t>Housing in the residence hall</t>
  </si>
  <si>
    <t>Camp Budget Calculator</t>
  </si>
  <si>
    <t># of Residential Campers:</t>
  </si>
  <si>
    <t># of Commuter Campers:</t>
  </si>
  <si>
    <t># of Residential Staff:</t>
  </si>
  <si>
    <t># of Commuter Staff</t>
  </si>
  <si>
    <t>Number of nights:</t>
  </si>
  <si>
    <t>How many dinners will you have?</t>
  </si>
  <si>
    <t>How many lunches will you have?</t>
  </si>
  <si>
    <t>Cost for each</t>
  </si>
  <si>
    <t>Number of Meals</t>
  </si>
  <si>
    <t>Plug numbers in yellow cells to estimate costs --&gt;</t>
  </si>
  <si>
    <t>1 Day ($0.32/registrant)</t>
  </si>
  <si>
    <t>3-7 Days ($1.81/registrant)</t>
  </si>
  <si>
    <t>2 Days/NO night ($0.64/registrant)</t>
  </si>
  <si>
    <t>Insert cost below</t>
  </si>
  <si>
    <t>Pick the correct Camp Insurance rate, depending on length of camp</t>
  </si>
  <si>
    <t># of campers</t>
  </si>
  <si>
    <t>From Residential Campers</t>
  </si>
  <si>
    <t>From Commuter Campers</t>
  </si>
  <si>
    <t>From Residential sales</t>
  </si>
  <si>
    <t>From Commuter sales</t>
  </si>
  <si>
    <t>Residential Camper</t>
  </si>
  <si>
    <t>Commuter Camper</t>
  </si>
  <si>
    <t>Cost for each Camper staying overnight</t>
  </si>
  <si>
    <t>Notes</t>
  </si>
  <si>
    <t>$21/night/camper/double occupancy</t>
  </si>
  <si>
    <t>Apartments w/ four private bedrooms w/ A/C: $30/quad; $40/triple; $60/double' $120/single occupancies</t>
  </si>
  <si>
    <t>Camp Health Supervisor</t>
  </si>
  <si>
    <t>Staff housing (does not include floor counselors); optional</t>
  </si>
  <si>
    <t>How many breakfasts will you have in Cloud Commons?</t>
  </si>
  <si>
    <t>Food (residential &amp; commuter campers &amp; staff)</t>
  </si>
  <si>
    <t>Miscellaneous costs</t>
  </si>
  <si>
    <t>Meal/Housing cards</t>
  </si>
  <si>
    <t>First Aid/CPR Training for staff</t>
  </si>
  <si>
    <t xml:space="preserve">Current rate for Adult &amp; Pediatric First Aid/CPR/AED certification. Rates can change. At least one day time and one night time staff member need to be certified. </t>
  </si>
  <si>
    <t>Insurance</t>
  </si>
  <si>
    <t>Staffing</t>
  </si>
  <si>
    <t>Administrative Fees</t>
  </si>
  <si>
    <t>CECE Registration Fee</t>
  </si>
  <si>
    <t>CECE Admin Fee</t>
  </si>
  <si>
    <t>$15 per registrant</t>
  </si>
  <si>
    <t>See notes.</t>
  </si>
  <si>
    <t>$150 per day for commuter program; $200 per day for residential program</t>
  </si>
  <si>
    <t>Number of days:</t>
  </si>
  <si>
    <t>Quantity</t>
  </si>
  <si>
    <t>Registration set-up fee</t>
  </si>
  <si>
    <t>$300 one time fee</t>
  </si>
  <si>
    <t>Online Health form fee</t>
  </si>
  <si>
    <t>$4 fee per camper</t>
  </si>
  <si>
    <t>Credit Card Fees (3%)</t>
  </si>
  <si>
    <t>Travel/bussing</t>
  </si>
  <si>
    <t>Estimated field trip costs</t>
  </si>
  <si>
    <t>T-shirts</t>
  </si>
  <si>
    <t>Costs for camper &amp; staff shirts</t>
  </si>
  <si>
    <t>Camp Supplies</t>
  </si>
  <si>
    <t>Printing costs</t>
  </si>
  <si>
    <t>Estimated cost of copies and printing</t>
  </si>
  <si>
    <t>Estimated cost of materials for camp</t>
  </si>
  <si>
    <t>Marketing</t>
  </si>
  <si>
    <t xml:space="preserve">Cost of brochures, mailing, etc. </t>
  </si>
  <si>
    <t>Gross income</t>
  </si>
  <si>
    <t>Total Expenses</t>
  </si>
  <si>
    <t>Other costs</t>
  </si>
  <si>
    <t>Scholarhsip/Grant income</t>
  </si>
  <si>
    <t>This form is brought to you by the UW-Green Bay Division of Continuing Education &amp; Community Engagement (2020).</t>
  </si>
  <si>
    <t xml:space="preserve"> DHS Chapt 175 requires one staff person per every ten campers under the age of 18, so a 1:10 Staff-to-Camper Ratio is required during the camp.</t>
  </si>
  <si>
    <t>Residential</t>
  </si>
  <si>
    <t xml:space="preserve">Commuter </t>
  </si>
  <si>
    <t>CPP</t>
  </si>
  <si>
    <t>Estimated cost per participant (CPP)</t>
  </si>
  <si>
    <t>$6/night/camper</t>
  </si>
  <si>
    <t>Instructional staff/assistants/office staff salary/stipend</t>
  </si>
  <si>
    <t>Overnight staff/counselors salary/stipend</t>
  </si>
  <si>
    <t xml:space="preserve">This will populate once you have all numbers entered 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</si>
</sst>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Agency FB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4">
    <xf numFmtId="0" fontId="0" fillId="0" borderId="0" xfId="0"/>
    <xf numFmtId="44" fontId="0" fillId="0" borderId="0" xfId="1" applyFont="1" applyBorder="1"/>
    <xf numFmtId="0" fontId="3" fillId="0" borderId="0" xfId="0" applyFont="1"/>
    <xf numFmtId="44" fontId="0" fillId="0" borderId="2" xfId="1" applyFont="1" applyBorder="1"/>
    <xf numFmtId="44" fontId="0" fillId="0" borderId="2" xfId="1" applyFont="1" applyFill="1" applyBorder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2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43" fontId="0" fillId="0" borderId="0" xfId="0" applyNumberFormat="1" applyFont="1" applyFill="1"/>
    <xf numFmtId="0" fontId="0" fillId="0" borderId="0" xfId="0" applyFont="1" applyFill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43" fontId="9" fillId="0" borderId="0" xfId="0" applyNumberFormat="1" applyFont="1" applyFill="1" applyBorder="1"/>
    <xf numFmtId="43" fontId="0" fillId="0" borderId="0" xfId="0" applyNumberFormat="1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4" fillId="0" borderId="0" xfId="0" applyFont="1"/>
    <xf numFmtId="0" fontId="0" fillId="0" borderId="3" xfId="0" applyFont="1" applyBorder="1"/>
    <xf numFmtId="0" fontId="17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21" fillId="0" borderId="0" xfId="0" applyFont="1"/>
    <xf numFmtId="0" fontId="16" fillId="0" borderId="6" xfId="0" applyFont="1" applyBorder="1"/>
    <xf numFmtId="0" fontId="8" fillId="0" borderId="2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0" fontId="7" fillId="3" borderId="0" xfId="0" applyFont="1" applyFill="1"/>
    <xf numFmtId="0" fontId="16" fillId="0" borderId="3" xfId="0" applyFont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44" fontId="0" fillId="0" borderId="3" xfId="1" applyFont="1" applyFill="1" applyBorder="1"/>
    <xf numFmtId="0" fontId="0" fillId="0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44" fontId="22" fillId="0" borderId="3" xfId="1" applyFont="1" applyFill="1" applyBorder="1" applyAlignment="1">
      <alignment horizontal="left" wrapText="1"/>
    </xf>
    <xf numFmtId="0" fontId="22" fillId="0" borderId="2" xfId="0" applyFont="1" applyBorder="1"/>
    <xf numFmtId="44" fontId="22" fillId="0" borderId="3" xfId="1" applyFont="1" applyFill="1" applyBorder="1"/>
    <xf numFmtId="44" fontId="22" fillId="0" borderId="2" xfId="1" applyFont="1" applyFill="1" applyBorder="1"/>
    <xf numFmtId="0" fontId="22" fillId="0" borderId="0" xfId="0" applyFont="1"/>
    <xf numFmtId="44" fontId="22" fillId="0" borderId="2" xfId="1" applyFont="1" applyBorder="1"/>
    <xf numFmtId="44" fontId="22" fillId="0" borderId="0" xfId="1" applyFont="1"/>
    <xf numFmtId="0" fontId="22" fillId="0" borderId="3" xfId="0" applyFont="1" applyBorder="1"/>
    <xf numFmtId="0" fontId="22" fillId="0" borderId="11" xfId="0" applyFont="1" applyBorder="1"/>
    <xf numFmtId="0" fontId="0" fillId="0" borderId="3" xfId="0" applyFont="1" applyBorder="1" applyAlignment="1">
      <alignment horizontal="center"/>
    </xf>
    <xf numFmtId="0" fontId="12" fillId="0" borderId="3" xfId="0" applyFont="1" applyFill="1" applyBorder="1"/>
    <xf numFmtId="44" fontId="12" fillId="0" borderId="3" xfId="1" applyFont="1" applyFill="1" applyBorder="1"/>
    <xf numFmtId="0" fontId="2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8" fillId="0" borderId="3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44" fontId="8" fillId="0" borderId="3" xfId="0" applyNumberFormat="1" applyFont="1" applyFill="1" applyBorder="1"/>
    <xf numFmtId="0" fontId="16" fillId="0" borderId="3" xfId="0" applyFont="1" applyBorder="1" applyAlignment="1">
      <alignment horizontal="right"/>
    </xf>
    <xf numFmtId="0" fontId="17" fillId="3" borderId="3" xfId="0" applyFont="1" applyFill="1" applyBorder="1" applyAlignment="1">
      <alignment horizontal="center"/>
    </xf>
    <xf numFmtId="44" fontId="22" fillId="0" borderId="3" xfId="1" applyFont="1" applyBorder="1"/>
    <xf numFmtId="0" fontId="16" fillId="0" borderId="12" xfId="0" applyFont="1" applyBorder="1"/>
    <xf numFmtId="0" fontId="0" fillId="0" borderId="11" xfId="0" applyFont="1" applyFill="1" applyBorder="1" applyAlignment="1">
      <alignment horizontal="center" vertical="center"/>
    </xf>
    <xf numFmtId="44" fontId="22" fillId="0" borderId="11" xfId="1" applyFont="1" applyFill="1" applyBorder="1" applyAlignment="1">
      <alignment wrapText="1"/>
    </xf>
    <xf numFmtId="44" fontId="22" fillId="0" borderId="11" xfId="1" applyFont="1" applyFill="1" applyBorder="1"/>
    <xf numFmtId="0" fontId="16" fillId="0" borderId="11" xfId="0" applyFont="1" applyBorder="1" applyAlignment="1">
      <alignment horizontal="right"/>
    </xf>
    <xf numFmtId="0" fontId="17" fillId="3" borderId="11" xfId="0" applyFont="1" applyFill="1" applyBorder="1" applyAlignment="1">
      <alignment horizontal="center"/>
    </xf>
    <xf numFmtId="44" fontId="22" fillId="0" borderId="11" xfId="1" applyFont="1" applyBorder="1"/>
    <xf numFmtId="0" fontId="16" fillId="0" borderId="2" xfId="0" applyFont="1" applyFill="1" applyBorder="1"/>
    <xf numFmtId="44" fontId="5" fillId="3" borderId="2" xfId="1" applyFont="1" applyFill="1" applyBorder="1"/>
    <xf numFmtId="0" fontId="22" fillId="0" borderId="2" xfId="0" applyFont="1" applyBorder="1" applyAlignment="1">
      <alignment horizontal="center" vertical="center"/>
    </xf>
    <xf numFmtId="44" fontId="22" fillId="5" borderId="2" xfId="1" applyFont="1" applyFill="1" applyBorder="1" applyAlignment="1">
      <alignment horizontal="left"/>
    </xf>
    <xf numFmtId="0" fontId="4" fillId="0" borderId="3" xfId="0" applyFont="1" applyFill="1" applyBorder="1"/>
    <xf numFmtId="0" fontId="0" fillId="0" borderId="3" xfId="0" applyFont="1" applyFill="1" applyBorder="1"/>
    <xf numFmtId="0" fontId="0" fillId="0" borderId="13" xfId="0" applyFont="1" applyBorder="1"/>
    <xf numFmtId="44" fontId="11" fillId="0" borderId="3" xfId="0" applyNumberFormat="1" applyFont="1" applyFill="1" applyBorder="1"/>
    <xf numFmtId="0" fontId="22" fillId="0" borderId="11" xfId="0" applyFont="1" applyFill="1" applyBorder="1" applyAlignment="1">
      <alignment horizontal="center"/>
    </xf>
    <xf numFmtId="44" fontId="22" fillId="5" borderId="11" xfId="1" applyFont="1" applyFill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44" fontId="0" fillId="0" borderId="11" xfId="1" applyFont="1" applyFill="1" applyBorder="1"/>
    <xf numFmtId="44" fontId="18" fillId="3" borderId="3" xfId="1" applyFont="1" applyFill="1" applyBorder="1" applyAlignment="1">
      <alignment horizontal="center" vertical="center"/>
    </xf>
    <xf numFmtId="44" fontId="18" fillId="3" borderId="2" xfId="1" applyFont="1" applyFill="1" applyBorder="1" applyAlignment="1">
      <alignment horizontal="center" vertical="center"/>
    </xf>
    <xf numFmtId="0" fontId="16" fillId="0" borderId="3" xfId="0" applyFont="1" applyFill="1" applyBorder="1"/>
    <xf numFmtId="44" fontId="0" fillId="0" borderId="3" xfId="1" applyFont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23" fillId="0" borderId="3" xfId="0" applyFont="1" applyFill="1" applyBorder="1"/>
    <xf numFmtId="0" fontId="23" fillId="0" borderId="2" xfId="0" applyFont="1" applyFill="1" applyBorder="1"/>
    <xf numFmtId="44" fontId="5" fillId="3" borderId="3" xfId="1" applyFont="1" applyFill="1" applyBorder="1"/>
    <xf numFmtId="0" fontId="0" fillId="0" borderId="11" xfId="0" applyFont="1" applyFill="1" applyBorder="1"/>
    <xf numFmtId="0" fontId="0" fillId="0" borderId="11" xfId="0" applyFont="1" applyBorder="1"/>
    <xf numFmtId="44" fontId="8" fillId="0" borderId="3" xfId="1" applyFont="1" applyFill="1" applyBorder="1"/>
    <xf numFmtId="0" fontId="8" fillId="0" borderId="3" xfId="0" applyFont="1" applyFill="1" applyBorder="1" applyAlignment="1">
      <alignment horizontal="left"/>
    </xf>
    <xf numFmtId="44" fontId="11" fillId="0" borderId="3" xfId="1" applyFont="1" applyFill="1" applyBorder="1"/>
    <xf numFmtId="0" fontId="23" fillId="0" borderId="3" xfId="0" applyFont="1" applyFill="1" applyBorder="1" applyAlignment="1">
      <alignment horizontal="left"/>
    </xf>
    <xf numFmtId="0" fontId="23" fillId="0" borderId="11" xfId="0" applyFont="1" applyFill="1" applyBorder="1"/>
    <xf numFmtId="44" fontId="5" fillId="3" borderId="11" xfId="1" applyFont="1" applyFill="1" applyBorder="1"/>
    <xf numFmtId="0" fontId="23" fillId="0" borderId="11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4" fontId="11" fillId="0" borderId="3" xfId="1" applyFont="1" applyBorder="1"/>
    <xf numFmtId="0" fontId="4" fillId="0" borderId="3" xfId="1" applyNumberFormat="1" applyFont="1" applyFill="1" applyBorder="1" applyAlignment="1">
      <alignment horizontal="center"/>
    </xf>
    <xf numFmtId="44" fontId="23" fillId="0" borderId="2" xfId="1" applyFont="1" applyBorder="1"/>
    <xf numFmtId="0" fontId="23" fillId="0" borderId="2" xfId="0" applyFont="1" applyFill="1" applyBorder="1" applyAlignment="1">
      <alignment horizontal="right"/>
    </xf>
    <xf numFmtId="6" fontId="16" fillId="0" borderId="2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right"/>
    </xf>
    <xf numFmtId="6" fontId="16" fillId="0" borderId="3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44" fontId="23" fillId="0" borderId="3" xfId="1" applyFont="1" applyBorder="1"/>
    <xf numFmtId="0" fontId="0" fillId="0" borderId="14" xfId="0" applyFont="1" applyBorder="1"/>
    <xf numFmtId="0" fontId="16" fillId="0" borderId="15" xfId="0" applyFont="1" applyFill="1" applyBorder="1"/>
    <xf numFmtId="0" fontId="0" fillId="0" borderId="15" xfId="0" applyFont="1" applyFill="1" applyBorder="1"/>
    <xf numFmtId="0" fontId="22" fillId="0" borderId="15" xfId="0" applyFont="1" applyFill="1" applyBorder="1" applyAlignment="1">
      <alignment horizontal="center" vertical="center"/>
    </xf>
    <xf numFmtId="44" fontId="5" fillId="3" borderId="15" xfId="1" applyFont="1" applyFill="1" applyBorder="1"/>
    <xf numFmtId="44" fontId="0" fillId="0" borderId="15" xfId="1" applyFont="1" applyBorder="1"/>
    <xf numFmtId="0" fontId="8" fillId="0" borderId="17" xfId="0" applyFont="1" applyFill="1" applyBorder="1"/>
    <xf numFmtId="0" fontId="0" fillId="0" borderId="17" xfId="0" applyFont="1" applyBorder="1"/>
    <xf numFmtId="0" fontId="0" fillId="0" borderId="17" xfId="0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2" fillId="0" borderId="16" xfId="0" applyFont="1" applyFill="1" applyBorder="1"/>
    <xf numFmtId="0" fontId="8" fillId="0" borderId="16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/>
    <xf numFmtId="44" fontId="8" fillId="0" borderId="16" xfId="0" applyNumberFormat="1" applyFont="1" applyFill="1" applyBorder="1"/>
    <xf numFmtId="43" fontId="0" fillId="0" borderId="16" xfId="0" applyNumberFormat="1" applyFont="1" applyFill="1" applyBorder="1"/>
    <xf numFmtId="0" fontId="16" fillId="0" borderId="13" xfId="0" applyFont="1" applyFill="1" applyBorder="1"/>
    <xf numFmtId="0" fontId="17" fillId="0" borderId="13" xfId="0" applyFont="1" applyFill="1" applyBorder="1" applyAlignment="1">
      <alignment horizontal="center" vertical="center"/>
    </xf>
    <xf numFmtId="44" fontId="5" fillId="0" borderId="13" xfId="1" applyFont="1" applyFill="1" applyBorder="1"/>
    <xf numFmtId="44" fontId="0" fillId="0" borderId="13" xfId="1" applyFont="1" applyBorder="1"/>
    <xf numFmtId="0" fontId="11" fillId="0" borderId="17" xfId="0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/>
    <xf numFmtId="0" fontId="24" fillId="4" borderId="16" xfId="0" applyFont="1" applyFill="1" applyBorder="1"/>
    <xf numFmtId="0" fontId="0" fillId="0" borderId="16" xfId="0" applyFont="1" applyFill="1" applyBorder="1"/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/>
    <xf numFmtId="0" fontId="11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22" fillId="0" borderId="13" xfId="0" applyFont="1" applyFill="1" applyBorder="1"/>
    <xf numFmtId="44" fontId="22" fillId="0" borderId="13" xfId="1" applyFont="1" applyFill="1" applyBorder="1"/>
    <xf numFmtId="0" fontId="0" fillId="0" borderId="17" xfId="0" applyFont="1" applyFill="1" applyBorder="1"/>
    <xf numFmtId="44" fontId="0" fillId="0" borderId="17" xfId="1" applyFont="1" applyFill="1" applyBorder="1" applyAlignment="1">
      <alignment horizontal="center"/>
    </xf>
    <xf numFmtId="0" fontId="6" fillId="0" borderId="13" xfId="0" applyFont="1" applyBorder="1"/>
    <xf numFmtId="0" fontId="0" fillId="0" borderId="13" xfId="0" applyFont="1" applyFill="1" applyBorder="1"/>
    <xf numFmtId="44" fontId="0" fillId="0" borderId="13" xfId="1" applyFont="1" applyFill="1" applyBorder="1"/>
    <xf numFmtId="44" fontId="0" fillId="0" borderId="17" xfId="1" applyFont="1" applyFill="1" applyBorder="1"/>
    <xf numFmtId="0" fontId="13" fillId="0" borderId="17" xfId="0" applyFont="1" applyBorder="1"/>
    <xf numFmtId="0" fontId="8" fillId="0" borderId="0" xfId="0" applyFont="1" applyBorder="1" applyAlignment="1">
      <alignment horizontal="center"/>
    </xf>
    <xf numFmtId="44" fontId="8" fillId="0" borderId="0" xfId="1" applyFont="1" applyFill="1" applyBorder="1"/>
    <xf numFmtId="0" fontId="0" fillId="0" borderId="2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44" fontId="20" fillId="4" borderId="3" xfId="0" applyNumberFormat="1" applyFont="1" applyFill="1" applyBorder="1"/>
    <xf numFmtId="44" fontId="13" fillId="2" borderId="0" xfId="0" applyNumberFormat="1" applyFont="1" applyFill="1" applyBorder="1"/>
    <xf numFmtId="0" fontId="13" fillId="6" borderId="0" xfId="0" applyFont="1" applyFill="1"/>
    <xf numFmtId="0" fontId="14" fillId="6" borderId="0" xfId="0" applyFont="1" applyFill="1"/>
    <xf numFmtId="0" fontId="14" fillId="6" borderId="0" xfId="0" applyFont="1" applyFill="1" applyAlignment="1">
      <alignment horizontal="center" vertical="center"/>
    </xf>
    <xf numFmtId="44" fontId="20" fillId="6" borderId="0" xfId="1" applyFont="1" applyFill="1" applyBorder="1"/>
    <xf numFmtId="0" fontId="19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5" fillId="0" borderId="9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right"/>
    </xf>
    <xf numFmtId="0" fontId="23" fillId="0" borderId="5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44" fontId="11" fillId="0" borderId="0" xfId="0" applyNumberFormat="1" applyFont="1" applyFill="1" applyBorder="1"/>
    <xf numFmtId="0" fontId="11" fillId="0" borderId="25" xfId="0" applyFont="1" applyFill="1" applyBorder="1"/>
    <xf numFmtId="0" fontId="23" fillId="0" borderId="0" xfId="0" applyFont="1" applyFill="1" applyBorder="1"/>
    <xf numFmtId="44" fontId="11" fillId="0" borderId="20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44" fontId="11" fillId="0" borderId="20" xfId="0" applyNumberFormat="1" applyFont="1" applyFill="1" applyBorder="1" applyAlignment="1">
      <alignment horizontal="center" vertical="center"/>
    </xf>
    <xf numFmtId="0" fontId="23" fillId="0" borderId="2" xfId="0" applyFont="1" applyFill="1" applyBorder="1"/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3" fillId="0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76"/>
  <sheetViews>
    <sheetView tabSelected="1" zoomScale="90" zoomScaleNormal="90" workbookViewId="0">
      <selection activeCell="F54" sqref="F54"/>
    </sheetView>
  </sheetViews>
  <sheetFormatPr defaultColWidth="9.1796875" defaultRowHeight="14.5" x14ac:dyDescent="0.35"/>
  <cols>
    <col min="1" max="1" width="57.90625" style="6" customWidth="1"/>
    <col min="2" max="2" width="32.6328125" style="6" customWidth="1"/>
    <col min="3" max="3" width="16.453125" style="7" bestFit="1" customWidth="1"/>
    <col min="4" max="4" width="21.7265625" style="6" customWidth="1"/>
    <col min="5" max="5" width="17.36328125" style="6" customWidth="1"/>
    <col min="6" max="6" width="140" style="6" bestFit="1" customWidth="1"/>
    <col min="7" max="16384" width="9.1796875" style="6"/>
  </cols>
  <sheetData>
    <row r="1" spans="1:57" ht="28.5" x14ac:dyDescent="0.65">
      <c r="A1" s="31" t="s">
        <v>20</v>
      </c>
      <c r="B1" s="33" t="s">
        <v>21</v>
      </c>
      <c r="C1" s="29"/>
      <c r="D1" s="33" t="s">
        <v>23</v>
      </c>
      <c r="E1" s="29"/>
      <c r="F1" s="5"/>
    </row>
    <row r="2" spans="1:57" ht="23.5" x14ac:dyDescent="0.55000000000000004">
      <c r="A2" s="36" t="s">
        <v>30</v>
      </c>
      <c r="B2" s="33" t="s">
        <v>22</v>
      </c>
      <c r="C2" s="30"/>
      <c r="D2" s="33" t="s">
        <v>24</v>
      </c>
      <c r="E2" s="29"/>
      <c r="F2" s="5"/>
    </row>
    <row r="3" spans="1:57" ht="23.5" x14ac:dyDescent="0.5">
      <c r="A3" s="167" t="s">
        <v>16</v>
      </c>
      <c r="B3" s="34" t="s">
        <v>41</v>
      </c>
      <c r="C3" s="84"/>
      <c r="D3" s="33" t="s">
        <v>25</v>
      </c>
      <c r="E3" s="30"/>
      <c r="F3" s="5"/>
    </row>
    <row r="4" spans="1:57" ht="23.5" x14ac:dyDescent="0.5">
      <c r="A4" s="167"/>
      <c r="B4" s="35" t="s">
        <v>42</v>
      </c>
      <c r="C4" s="85"/>
      <c r="D4" s="33" t="s">
        <v>63</v>
      </c>
      <c r="E4" s="30"/>
      <c r="F4" s="5"/>
    </row>
    <row r="5" spans="1:57" ht="23.5" customHeight="1" thickBot="1" x14ac:dyDescent="0.6">
      <c r="A5" s="140" t="s">
        <v>0</v>
      </c>
      <c r="B5" s="141"/>
      <c r="C5" s="142"/>
      <c r="D5" s="141"/>
      <c r="E5" s="143"/>
      <c r="F5" s="143"/>
    </row>
    <row r="6" spans="1:57" ht="20.5" customHeight="1" thickBot="1" x14ac:dyDescent="0.4">
      <c r="A6" s="135" t="s">
        <v>19</v>
      </c>
      <c r="B6" s="136" t="s">
        <v>14</v>
      </c>
      <c r="C6" s="137" t="s">
        <v>1</v>
      </c>
      <c r="D6" s="138" t="s">
        <v>2</v>
      </c>
      <c r="E6" s="138" t="s">
        <v>3</v>
      </c>
      <c r="F6" s="139" t="s">
        <v>44</v>
      </c>
    </row>
    <row r="7" spans="1:57" ht="15.5" x14ac:dyDescent="0.35">
      <c r="A7" s="37" t="s">
        <v>43</v>
      </c>
      <c r="B7" s="38">
        <f>E3</f>
        <v>0</v>
      </c>
      <c r="C7" s="39">
        <f>C1</f>
        <v>0</v>
      </c>
      <c r="D7" s="44">
        <v>21</v>
      </c>
      <c r="E7" s="46">
        <f>D7*C7*B7</f>
        <v>0</v>
      </c>
      <c r="F7" s="51" t="s">
        <v>45</v>
      </c>
    </row>
    <row r="8" spans="1:57" ht="15.5" x14ac:dyDescent="0.35">
      <c r="A8" s="32" t="s">
        <v>48</v>
      </c>
      <c r="B8" s="38">
        <f>E3</f>
        <v>0</v>
      </c>
      <c r="C8" s="42"/>
      <c r="D8" s="47">
        <v>30</v>
      </c>
      <c r="E8" s="46">
        <f>D8*C8*B8</f>
        <v>0</v>
      </c>
      <c r="F8" s="45" t="s">
        <v>46</v>
      </c>
    </row>
    <row r="9" spans="1:57" ht="16" thickBot="1" x14ac:dyDescent="0.4">
      <c r="A9" s="65" t="s">
        <v>47</v>
      </c>
      <c r="B9" s="41">
        <f>E3</f>
        <v>0</v>
      </c>
      <c r="C9" s="66">
        <f>C1</f>
        <v>0</v>
      </c>
      <c r="D9" s="67">
        <v>6</v>
      </c>
      <c r="E9" s="68">
        <f>SUM(B9*C9*D9)</f>
        <v>0</v>
      </c>
      <c r="F9" s="52" t="s">
        <v>90</v>
      </c>
    </row>
    <row r="10" spans="1:57" ht="16" thickTop="1" x14ac:dyDescent="0.35">
      <c r="A10" s="32"/>
      <c r="B10" s="53"/>
      <c r="C10" s="39"/>
      <c r="D10" s="54" t="s">
        <v>3</v>
      </c>
      <c r="E10" s="55">
        <f>SUM(E7:E9)</f>
        <v>0</v>
      </c>
      <c r="F10" s="51"/>
    </row>
    <row r="11" spans="1:57" ht="21" customHeight="1" thickBot="1" x14ac:dyDescent="0.4">
      <c r="A11" s="78"/>
      <c r="B11" s="146"/>
      <c r="C11" s="147"/>
      <c r="D11" s="148"/>
      <c r="E11" s="149"/>
      <c r="F11" s="48"/>
    </row>
    <row r="12" spans="1:57" ht="20.5" customHeight="1" thickBot="1" x14ac:dyDescent="0.4">
      <c r="A12" s="144" t="s">
        <v>50</v>
      </c>
      <c r="B12" s="123" t="s">
        <v>29</v>
      </c>
      <c r="C12" s="123" t="s">
        <v>13</v>
      </c>
      <c r="D12" s="145" t="s">
        <v>17</v>
      </c>
      <c r="E12" s="138" t="s">
        <v>3</v>
      </c>
      <c r="F12" s="48"/>
    </row>
    <row r="13" spans="1:57" ht="15.5" x14ac:dyDescent="0.35">
      <c r="A13" s="62" t="s">
        <v>49</v>
      </c>
      <c r="B13" s="63"/>
      <c r="C13" s="195"/>
      <c r="D13" s="64">
        <v>5.45</v>
      </c>
      <c r="E13" s="64">
        <f>D13*C13*B13</f>
        <v>0</v>
      </c>
      <c r="F13" s="48"/>
    </row>
    <row r="14" spans="1:57" ht="15.5" x14ac:dyDescent="0.35">
      <c r="A14" s="43" t="s">
        <v>27</v>
      </c>
      <c r="B14" s="28"/>
      <c r="C14" s="42"/>
      <c r="D14" s="49">
        <v>6.5</v>
      </c>
      <c r="E14" s="49">
        <f>D14*C14*B14</f>
        <v>0</v>
      </c>
      <c r="F14" s="50"/>
    </row>
    <row r="15" spans="1:57" ht="16" thickBot="1" x14ac:dyDescent="0.4">
      <c r="A15" s="69" t="s">
        <v>26</v>
      </c>
      <c r="B15" s="70"/>
      <c r="C15" s="196"/>
      <c r="D15" s="71">
        <v>7.5</v>
      </c>
      <c r="E15" s="71">
        <f>D15*C15*B15</f>
        <v>0</v>
      </c>
      <c r="F15" s="48"/>
    </row>
    <row r="16" spans="1:57" ht="21.5" thickTop="1" x14ac:dyDescent="0.5">
      <c r="A16" s="57"/>
      <c r="B16" s="58"/>
      <c r="C16" s="59"/>
      <c r="D16" s="60" t="s">
        <v>3</v>
      </c>
      <c r="E16" s="61">
        <f>SUM(E13:E15)</f>
        <v>0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21.5" thickBot="1" x14ac:dyDescent="0.55000000000000004">
      <c r="A17" s="125"/>
      <c r="B17" s="126"/>
      <c r="C17" s="127"/>
      <c r="D17" s="128"/>
      <c r="E17" s="129"/>
      <c r="F17" s="13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21.5" customHeight="1" thickBot="1" x14ac:dyDescent="0.4">
      <c r="A18" s="121" t="s">
        <v>51</v>
      </c>
      <c r="B18" s="122"/>
      <c r="C18" s="123" t="s">
        <v>64</v>
      </c>
      <c r="D18" s="123" t="s">
        <v>28</v>
      </c>
      <c r="E18" s="124" t="s">
        <v>3</v>
      </c>
      <c r="F18" s="122" t="s">
        <v>44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5.5" x14ac:dyDescent="0.35">
      <c r="A19" s="86" t="s">
        <v>52</v>
      </c>
      <c r="B19" s="27" t="s">
        <v>15</v>
      </c>
      <c r="C19" s="103">
        <f>SUM(C1:C2,E1:E2)</f>
        <v>0</v>
      </c>
      <c r="D19" s="40">
        <v>2</v>
      </c>
      <c r="E19" s="87">
        <f>C19*D19</f>
        <v>0</v>
      </c>
      <c r="F19" s="2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5.5" x14ac:dyDescent="0.35">
      <c r="A20" s="72" t="s">
        <v>53</v>
      </c>
      <c r="B20" s="8" t="s">
        <v>15</v>
      </c>
      <c r="C20" s="42"/>
      <c r="D20" s="73"/>
      <c r="E20" s="3">
        <f>C20*D20</f>
        <v>0</v>
      </c>
      <c r="F20" s="8" t="s">
        <v>54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5.5" x14ac:dyDescent="0.35">
      <c r="A21" s="72" t="s">
        <v>70</v>
      </c>
      <c r="B21" s="8" t="s">
        <v>71</v>
      </c>
      <c r="C21" s="104">
        <v>1</v>
      </c>
      <c r="D21" s="73"/>
      <c r="E21" s="3">
        <f>SUM(C21*D21)</f>
        <v>0</v>
      </c>
      <c r="F21" s="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5.5" x14ac:dyDescent="0.35">
      <c r="A22" s="72" t="s">
        <v>72</v>
      </c>
      <c r="B22" s="10" t="s">
        <v>73</v>
      </c>
      <c r="C22" s="104">
        <f>SUM(C1:C2,E1:E2)</f>
        <v>0</v>
      </c>
      <c r="D22" s="73"/>
      <c r="E22" s="3">
        <f>SUM(D22*C22)</f>
        <v>0</v>
      </c>
      <c r="F22" s="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5.5" x14ac:dyDescent="0.35">
      <c r="A23" s="72" t="s">
        <v>74</v>
      </c>
      <c r="B23" s="10" t="s">
        <v>77</v>
      </c>
      <c r="C23" s="104">
        <v>1</v>
      </c>
      <c r="D23" s="73"/>
      <c r="E23" s="3">
        <f>SUM(D23*C23)</f>
        <v>0</v>
      </c>
      <c r="F23" s="8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5.5" x14ac:dyDescent="0.35">
      <c r="A24" s="72" t="s">
        <v>75</v>
      </c>
      <c r="B24" s="10" t="s">
        <v>76</v>
      </c>
      <c r="C24" s="104">
        <v>1</v>
      </c>
      <c r="D24" s="73"/>
      <c r="E24" s="3">
        <f>SUM(D24*C24)</f>
        <v>0</v>
      </c>
      <c r="F24" s="8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5.5" x14ac:dyDescent="0.35">
      <c r="A25" s="72" t="s">
        <v>78</v>
      </c>
      <c r="B25" s="10" t="s">
        <v>79</v>
      </c>
      <c r="C25" s="104">
        <v>1</v>
      </c>
      <c r="D25" s="73"/>
      <c r="E25" s="3">
        <f>SUM(D25*C25)</f>
        <v>0</v>
      </c>
      <c r="F25" s="1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6" thickBot="1" x14ac:dyDescent="0.4">
      <c r="A26" s="116" t="s">
        <v>82</v>
      </c>
      <c r="B26" s="117" t="s">
        <v>82</v>
      </c>
      <c r="C26" s="118">
        <v>1</v>
      </c>
      <c r="D26" s="119"/>
      <c r="E26" s="120">
        <f>SUM(D26*C26)</f>
        <v>0</v>
      </c>
      <c r="F26" s="9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6" thickTop="1" x14ac:dyDescent="0.35">
      <c r="A27" s="86"/>
      <c r="B27" s="77"/>
      <c r="C27" s="103"/>
      <c r="D27" s="98" t="s">
        <v>3</v>
      </c>
      <c r="E27" s="105">
        <f>SUM(E19:E26)</f>
        <v>0</v>
      </c>
      <c r="F27" s="2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25" customHeight="1" thickBot="1" x14ac:dyDescent="0.4">
      <c r="A28" s="131"/>
      <c r="B28" s="78"/>
      <c r="C28" s="132"/>
      <c r="D28" s="133"/>
      <c r="E28" s="134"/>
      <c r="F28" s="78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6" thickBot="1" x14ac:dyDescent="0.4">
      <c r="A29" s="121" t="s">
        <v>56</v>
      </c>
      <c r="B29" s="178"/>
      <c r="C29" s="179"/>
      <c r="D29" s="180"/>
      <c r="E29" s="124" t="s">
        <v>3</v>
      </c>
      <c r="F29" s="122" t="s">
        <v>44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5.5" x14ac:dyDescent="0.35">
      <c r="A30" s="91" t="s">
        <v>91</v>
      </c>
      <c r="B30" s="168" t="s">
        <v>18</v>
      </c>
      <c r="C30" s="168"/>
      <c r="D30" s="168"/>
      <c r="E30" s="93"/>
      <c r="F30" s="27"/>
    </row>
    <row r="31" spans="1:57" ht="15.5" hidden="1" x14ac:dyDescent="0.35">
      <c r="A31" s="92"/>
      <c r="B31" s="10"/>
      <c r="C31" s="9"/>
      <c r="D31" s="88"/>
      <c r="E31" s="73"/>
      <c r="F31" s="8"/>
    </row>
    <row r="32" spans="1:57" ht="15.5" hidden="1" x14ac:dyDescent="0.35">
      <c r="A32" s="92" t="s">
        <v>4</v>
      </c>
      <c r="B32" s="8"/>
      <c r="C32" s="89"/>
      <c r="D32" s="8"/>
      <c r="E32" s="73"/>
      <c r="F32" s="8"/>
    </row>
    <row r="33" spans="1:14" ht="15.5" hidden="1" x14ac:dyDescent="0.35">
      <c r="A33" s="92" t="s">
        <v>5</v>
      </c>
      <c r="B33" s="8"/>
      <c r="C33" s="9"/>
      <c r="D33" s="10"/>
      <c r="E33" s="73"/>
      <c r="F33" s="8"/>
    </row>
    <row r="34" spans="1:14" ht="15.5" hidden="1" x14ac:dyDescent="0.35">
      <c r="A34" s="92" t="s">
        <v>6</v>
      </c>
      <c r="B34" s="8"/>
      <c r="C34" s="9"/>
      <c r="D34" s="10"/>
      <c r="E34" s="73"/>
      <c r="F34" s="8"/>
    </row>
    <row r="35" spans="1:14" ht="16" thickBot="1" x14ac:dyDescent="0.4">
      <c r="A35" s="100" t="s">
        <v>92</v>
      </c>
      <c r="B35" s="175" t="s">
        <v>18</v>
      </c>
      <c r="C35" s="175"/>
      <c r="D35" s="175"/>
      <c r="E35" s="101"/>
      <c r="F35" s="102"/>
      <c r="H35" s="13"/>
      <c r="I35" s="13"/>
      <c r="J35" s="13"/>
      <c r="K35" s="13"/>
      <c r="L35" s="13"/>
      <c r="M35" s="13"/>
      <c r="N35" s="13"/>
    </row>
    <row r="36" spans="1:14" ht="16" thickTop="1" x14ac:dyDescent="0.35">
      <c r="A36" s="91"/>
      <c r="B36" s="90"/>
      <c r="C36" s="90"/>
      <c r="D36" s="97" t="s">
        <v>3</v>
      </c>
      <c r="E36" s="98">
        <f>SUM(E30:E35)</f>
        <v>0</v>
      </c>
      <c r="F36" s="99"/>
      <c r="H36" s="13"/>
      <c r="I36" s="13"/>
      <c r="J36" s="13"/>
      <c r="K36" s="13"/>
      <c r="L36" s="13"/>
      <c r="M36" s="13"/>
      <c r="N36" s="13"/>
    </row>
    <row r="37" spans="1:14" ht="25.5" customHeight="1" thickBot="1" x14ac:dyDescent="0.45">
      <c r="A37" s="78"/>
      <c r="B37" s="152"/>
      <c r="C37" s="147"/>
      <c r="D37" s="153"/>
      <c r="E37" s="154"/>
      <c r="F37" s="78"/>
      <c r="H37" s="13"/>
      <c r="I37" s="13"/>
      <c r="J37" s="16"/>
      <c r="K37" s="16"/>
      <c r="L37" s="16"/>
      <c r="M37" s="16"/>
      <c r="N37" s="13"/>
    </row>
    <row r="38" spans="1:14" ht="16" thickBot="1" x14ac:dyDescent="0.4">
      <c r="A38" s="135" t="s">
        <v>57</v>
      </c>
      <c r="B38" s="150"/>
      <c r="C38" s="136" t="s">
        <v>64</v>
      </c>
      <c r="D38" s="136" t="s">
        <v>7</v>
      </c>
      <c r="E38" s="151" t="s">
        <v>3</v>
      </c>
      <c r="F38" s="122" t="s">
        <v>44</v>
      </c>
      <c r="H38" s="13"/>
      <c r="I38" s="13"/>
      <c r="J38" s="17"/>
      <c r="K38" s="18"/>
      <c r="L38" s="19"/>
      <c r="M38" s="19"/>
      <c r="N38" s="13"/>
    </row>
    <row r="39" spans="1:14" ht="15.5" x14ac:dyDescent="0.35">
      <c r="A39" s="91" t="s">
        <v>58</v>
      </c>
      <c r="B39" s="77" t="s">
        <v>60</v>
      </c>
      <c r="C39" s="39">
        <f>C1+C2</f>
        <v>0</v>
      </c>
      <c r="D39" s="40">
        <v>15</v>
      </c>
      <c r="E39" s="40">
        <f>C39*D39</f>
        <v>0</v>
      </c>
      <c r="F39" s="27"/>
      <c r="H39" s="13"/>
      <c r="I39" s="13"/>
      <c r="J39" s="17"/>
      <c r="K39" s="18"/>
      <c r="L39" s="19"/>
      <c r="M39" s="19"/>
      <c r="N39" s="13"/>
    </row>
    <row r="40" spans="1:14" ht="15.5" x14ac:dyDescent="0.35">
      <c r="A40" s="92" t="s">
        <v>59</v>
      </c>
      <c r="B40" s="10" t="s">
        <v>61</v>
      </c>
      <c r="C40" s="9">
        <f>SUM(E4)</f>
        <v>0</v>
      </c>
      <c r="D40" s="73"/>
      <c r="E40" s="4">
        <f>C40*D40</f>
        <v>0</v>
      </c>
      <c r="F40" s="8" t="s">
        <v>62</v>
      </c>
    </row>
    <row r="41" spans="1:14" ht="15.5" x14ac:dyDescent="0.35">
      <c r="A41" s="92" t="s">
        <v>65</v>
      </c>
      <c r="B41" s="10" t="s">
        <v>66</v>
      </c>
      <c r="C41" s="9">
        <v>1</v>
      </c>
      <c r="D41" s="4">
        <v>300</v>
      </c>
      <c r="E41" s="4">
        <f>SUM(D41*C41)</f>
        <v>300</v>
      </c>
      <c r="F41" s="8"/>
    </row>
    <row r="42" spans="1:14" ht="15.5" x14ac:dyDescent="0.35">
      <c r="A42" s="92" t="s">
        <v>67</v>
      </c>
      <c r="B42" s="10" t="s">
        <v>68</v>
      </c>
      <c r="C42" s="9">
        <f>SUM(C1:C2)</f>
        <v>0</v>
      </c>
      <c r="D42" s="4">
        <v>4</v>
      </c>
      <c r="E42" s="4">
        <f>SUM(D42*C42)</f>
        <v>0</v>
      </c>
      <c r="F42" s="8"/>
    </row>
    <row r="43" spans="1:14" ht="15.5" x14ac:dyDescent="0.35">
      <c r="A43" s="92" t="s">
        <v>69</v>
      </c>
      <c r="B43" s="10" t="s">
        <v>39</v>
      </c>
      <c r="C43" s="9">
        <f>C1</f>
        <v>0</v>
      </c>
      <c r="D43" s="4">
        <f>C43*C3</f>
        <v>0</v>
      </c>
      <c r="E43" s="4">
        <f>SUM(D43*0.03)</f>
        <v>0</v>
      </c>
      <c r="F43" s="8"/>
    </row>
    <row r="44" spans="1:14" ht="15" thickBot="1" x14ac:dyDescent="0.4">
      <c r="A44" s="94"/>
      <c r="B44" s="94" t="s">
        <v>40</v>
      </c>
      <c r="C44" s="66">
        <f>C2</f>
        <v>0</v>
      </c>
      <c r="D44" s="83">
        <f>C44*C4</f>
        <v>0</v>
      </c>
      <c r="E44" s="83">
        <f>SUM(D44*0.03)</f>
        <v>0</v>
      </c>
      <c r="F44" s="95"/>
    </row>
    <row r="45" spans="1:14" ht="16" thickTop="1" x14ac:dyDescent="0.35">
      <c r="A45" s="77"/>
      <c r="B45" s="77"/>
      <c r="C45" s="39"/>
      <c r="D45" s="96" t="s">
        <v>3</v>
      </c>
      <c r="E45" s="96">
        <f>SUM(E39:E44)</f>
        <v>300</v>
      </c>
      <c r="F45" s="27"/>
    </row>
    <row r="46" spans="1:14" ht="29.5" customHeight="1" thickBot="1" x14ac:dyDescent="0.4">
      <c r="A46" s="153"/>
      <c r="B46" s="153"/>
      <c r="C46" s="147"/>
      <c r="D46" s="154"/>
      <c r="E46" s="154"/>
    </row>
    <row r="47" spans="1:14" ht="19" customHeight="1" thickBot="1" x14ac:dyDescent="0.4">
      <c r="A47" s="135" t="s">
        <v>55</v>
      </c>
      <c r="B47" s="143"/>
      <c r="C47" s="137"/>
      <c r="D47" s="155"/>
      <c r="E47" s="155"/>
    </row>
    <row r="48" spans="1:14" x14ac:dyDescent="0.35">
      <c r="A48" s="76" t="s">
        <v>35</v>
      </c>
      <c r="B48" s="77"/>
      <c r="C48" s="39"/>
      <c r="D48" s="106" t="s">
        <v>34</v>
      </c>
      <c r="E48" s="40"/>
    </row>
    <row r="49" spans="1:13" x14ac:dyDescent="0.35">
      <c r="A49" s="56" t="s">
        <v>31</v>
      </c>
      <c r="B49" s="75">
        <v>0.32</v>
      </c>
      <c r="C49" s="74">
        <f>C1+C2</f>
        <v>0</v>
      </c>
      <c r="D49" s="73"/>
      <c r="E49" s="4">
        <f>C49*D49</f>
        <v>0</v>
      </c>
    </row>
    <row r="50" spans="1:13" x14ac:dyDescent="0.35">
      <c r="A50" s="56" t="s">
        <v>33</v>
      </c>
      <c r="B50" s="75">
        <v>0.64</v>
      </c>
      <c r="C50" s="74">
        <f>C1+C2</f>
        <v>0</v>
      </c>
      <c r="D50" s="73"/>
      <c r="E50" s="4">
        <f>C50*D50</f>
        <v>0</v>
      </c>
    </row>
    <row r="51" spans="1:13" ht="15" thickBot="1" x14ac:dyDescent="0.4">
      <c r="A51" s="80" t="s">
        <v>32</v>
      </c>
      <c r="B51" s="81">
        <v>1.81</v>
      </c>
      <c r="C51" s="82">
        <f>C1+C2</f>
        <v>0</v>
      </c>
      <c r="D51" s="101"/>
      <c r="E51" s="83">
        <f>C51*D51</f>
        <v>0</v>
      </c>
    </row>
    <row r="52" spans="1:13" ht="16" thickTop="1" x14ac:dyDescent="0.35">
      <c r="A52" s="60"/>
      <c r="B52" s="60"/>
      <c r="C52" s="59"/>
      <c r="D52" s="60" t="s">
        <v>3</v>
      </c>
      <c r="E52" s="79">
        <f>SUM(E49:E51)</f>
        <v>0</v>
      </c>
    </row>
    <row r="53" spans="1:13" ht="31.5" customHeight="1" thickBot="1" x14ac:dyDescent="0.4">
      <c r="A53" s="189"/>
      <c r="B53" s="189"/>
      <c r="C53" s="190"/>
      <c r="D53" s="189"/>
      <c r="E53" s="191"/>
    </row>
    <row r="54" spans="1:13" ht="16" thickBot="1" x14ac:dyDescent="0.4">
      <c r="A54" s="192" t="s">
        <v>89</v>
      </c>
      <c r="B54" s="197" t="s">
        <v>88</v>
      </c>
      <c r="C54" s="200" t="s">
        <v>44</v>
      </c>
      <c r="D54" s="201"/>
      <c r="E54" s="202"/>
      <c r="F54" s="193"/>
    </row>
    <row r="55" spans="1:13" ht="15.5" x14ac:dyDescent="0.35">
      <c r="A55" s="108" t="s">
        <v>86</v>
      </c>
      <c r="B55" s="198" t="e">
        <f>SUM(E7,E9,E13,E15,E35,E43)/C1+B56</f>
        <v>#DIV/0!</v>
      </c>
      <c r="C55" s="203" t="s">
        <v>93</v>
      </c>
      <c r="D55" s="203"/>
      <c r="E55" s="203"/>
      <c r="F55" s="13"/>
    </row>
    <row r="56" spans="1:13" ht="15.5" x14ac:dyDescent="0.35">
      <c r="A56" s="108" t="s">
        <v>87</v>
      </c>
      <c r="B56" s="194" t="e">
        <f>SUM(E8,E14,E27,E30,E39,E40,E41,E42,E44,E52)/(C1+C2)</f>
        <v>#DIV/0!</v>
      </c>
      <c r="C56" s="199" t="s">
        <v>93</v>
      </c>
      <c r="D56" s="199"/>
      <c r="E56" s="199"/>
      <c r="F56" s="13"/>
    </row>
    <row r="57" spans="1:13" s="15" customFormat="1" ht="27.5" customHeight="1" thickBot="1" x14ac:dyDescent="0.4">
      <c r="A57" s="153"/>
      <c r="B57" s="153"/>
      <c r="C57" s="142"/>
      <c r="D57" s="141"/>
      <c r="E57" s="12"/>
      <c r="F57" s="22"/>
    </row>
    <row r="58" spans="1:13" ht="19" thickBot="1" x14ac:dyDescent="0.5">
      <c r="A58" s="156" t="s">
        <v>8</v>
      </c>
      <c r="B58" s="123" t="s">
        <v>12</v>
      </c>
      <c r="C58" s="123" t="s">
        <v>36</v>
      </c>
      <c r="D58" s="159" t="s">
        <v>80</v>
      </c>
      <c r="E58" s="1"/>
    </row>
    <row r="59" spans="1:13" s="26" customFormat="1" ht="18.5" x14ac:dyDescent="0.45">
      <c r="A59" s="111" t="s">
        <v>37</v>
      </c>
      <c r="B59" s="112">
        <f>C3</f>
        <v>0</v>
      </c>
      <c r="C59" s="113">
        <f>C1</f>
        <v>0</v>
      </c>
      <c r="D59" s="114">
        <f>B59*C59</f>
        <v>0</v>
      </c>
      <c r="E59" s="157"/>
    </row>
    <row r="60" spans="1:13" s="26" customFormat="1" ht="18.5" x14ac:dyDescent="0.45">
      <c r="A60" s="108" t="s">
        <v>38</v>
      </c>
      <c r="B60" s="109">
        <f>C4</f>
        <v>0</v>
      </c>
      <c r="C60" s="110">
        <f>C2</f>
        <v>0</v>
      </c>
      <c r="D60" s="107">
        <f>B60*C60</f>
        <v>0</v>
      </c>
      <c r="E60" s="158"/>
    </row>
    <row r="61" spans="1:13" ht="15.5" x14ac:dyDescent="0.35">
      <c r="A61" s="181" t="s">
        <v>9</v>
      </c>
      <c r="B61" s="182"/>
      <c r="C61" s="183"/>
      <c r="D61" s="73">
        <v>0</v>
      </c>
      <c r="E61" s="13"/>
    </row>
    <row r="62" spans="1:13" ht="16" thickBot="1" x14ac:dyDescent="0.4">
      <c r="A62" s="184" t="s">
        <v>83</v>
      </c>
      <c r="B62" s="185"/>
      <c r="C62" s="186"/>
      <c r="D62" s="101">
        <v>0</v>
      </c>
      <c r="E62" s="13"/>
    </row>
    <row r="63" spans="1:13" ht="19" thickTop="1" x14ac:dyDescent="0.45">
      <c r="A63" s="187"/>
      <c r="B63" s="188"/>
      <c r="C63" s="160" t="s">
        <v>3</v>
      </c>
      <c r="D63" s="161">
        <f>SUM(D59:D62)</f>
        <v>0</v>
      </c>
      <c r="E63" s="13"/>
    </row>
    <row r="64" spans="1:13" ht="31" customHeight="1" x14ac:dyDescent="0.35">
      <c r="A64" s="20"/>
      <c r="B64" s="20"/>
      <c r="C64" s="21"/>
      <c r="D64" s="20"/>
      <c r="E64" s="13"/>
      <c r="F64" s="2"/>
      <c r="G64" s="2"/>
      <c r="H64" s="2"/>
      <c r="I64" s="2"/>
      <c r="J64" s="2"/>
      <c r="K64" s="2"/>
      <c r="L64" s="2"/>
      <c r="M64" s="2"/>
    </row>
    <row r="65" spans="1:6" s="26" customFormat="1" ht="18.5" x14ac:dyDescent="0.45">
      <c r="A65" s="24" t="s">
        <v>81</v>
      </c>
      <c r="B65" s="24"/>
      <c r="C65" s="25"/>
      <c r="D65" s="162">
        <f>SUM(E52,E45,E36,E27,E16,E10)</f>
        <v>300</v>
      </c>
    </row>
    <row r="66" spans="1:6" s="15" customFormat="1" x14ac:dyDescent="0.35">
      <c r="C66" s="11"/>
      <c r="D66" s="12"/>
      <c r="E66" s="23"/>
      <c r="F66" s="22" t="s">
        <v>10</v>
      </c>
    </row>
    <row r="67" spans="1:6" s="26" customFormat="1" ht="18.5" x14ac:dyDescent="0.45">
      <c r="A67" s="163" t="s">
        <v>11</v>
      </c>
      <c r="B67" s="164"/>
      <c r="C67" s="165"/>
      <c r="D67" s="166">
        <f>SUM(D63-D65)</f>
        <v>-300</v>
      </c>
    </row>
    <row r="68" spans="1:6" x14ac:dyDescent="0.35">
      <c r="F68" s="14"/>
    </row>
    <row r="69" spans="1:6" x14ac:dyDescent="0.35">
      <c r="E69" s="5"/>
    </row>
    <row r="70" spans="1:6" ht="15" customHeight="1" x14ac:dyDescent="0.35">
      <c r="A70" s="169" t="s">
        <v>85</v>
      </c>
      <c r="B70" s="170"/>
    </row>
    <row r="71" spans="1:6" ht="15" customHeight="1" x14ac:dyDescent="0.35">
      <c r="A71" s="171"/>
      <c r="B71" s="172"/>
    </row>
    <row r="72" spans="1:6" ht="15" hidden="1" customHeight="1" x14ac:dyDescent="0.35">
      <c r="A72" s="171"/>
      <c r="B72" s="172"/>
    </row>
    <row r="73" spans="1:6" ht="15" hidden="1" customHeight="1" x14ac:dyDescent="0.35">
      <c r="A73" s="171"/>
      <c r="B73" s="172"/>
    </row>
    <row r="74" spans="1:6" ht="15" customHeight="1" x14ac:dyDescent="0.35">
      <c r="A74" s="171"/>
      <c r="B74" s="172"/>
      <c r="C74" s="176" t="s">
        <v>84</v>
      </c>
      <c r="D74" s="177"/>
      <c r="E74" s="177"/>
    </row>
    <row r="75" spans="1:6" ht="15" customHeight="1" x14ac:dyDescent="0.35">
      <c r="A75" s="173"/>
      <c r="B75" s="174"/>
      <c r="C75" s="176"/>
      <c r="D75" s="177"/>
      <c r="E75" s="177"/>
    </row>
    <row r="76" spans="1:6" ht="19.5" customHeight="1" x14ac:dyDescent="0.35"/>
  </sheetData>
  <mergeCells count="12">
    <mergeCell ref="A3:A4"/>
    <mergeCell ref="B30:D30"/>
    <mergeCell ref="A70:B75"/>
    <mergeCell ref="B35:D35"/>
    <mergeCell ref="C74:E75"/>
    <mergeCell ref="B29:D29"/>
    <mergeCell ref="A61:C61"/>
    <mergeCell ref="A62:C62"/>
    <mergeCell ref="A63:B63"/>
    <mergeCell ref="C54:E54"/>
    <mergeCell ref="C55:E55"/>
    <mergeCell ref="C56:E56"/>
  </mergeCells>
  <pageMargins left="0.75" right="0.75" top="0.75" bottom="0.75" header="0.3" footer="0.3"/>
  <pageSetup scale="61" orientation="portrait" r:id="rId1"/>
  <colBreaks count="1" manualBreakCount="1">
    <brk id="5" max="1048575" man="1"/>
  </colBreaks>
  <ignoredErrors>
    <ignoredError sqref="C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University of Wisconsin-Platteville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 Munz</dc:creator>
  <cp:lastModifiedBy>Mathwig, Jason</cp:lastModifiedBy>
  <cp:lastPrinted>2017-11-16T20:12:22Z</cp:lastPrinted>
  <dcterms:created xsi:type="dcterms:W3CDTF">2017-10-26T17:11:18Z</dcterms:created>
  <dcterms:modified xsi:type="dcterms:W3CDTF">2020-07-27T21:51:43Z</dcterms:modified>
</cp:coreProperties>
</file>