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rchasing\Tracy\Website\"/>
    </mc:Choice>
  </mc:AlternateContent>
  <xr:revisionPtr revIDLastSave="0" documentId="8_{03333421-2A4E-4D4E-BAD8-C61554E895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osit" sheetId="1" r:id="rId1"/>
    <sheet name="Sales Items" sheetId="2" r:id="rId2"/>
    <sheet name="Validations" sheetId="3" r:id="rId3"/>
  </sheets>
  <definedNames>
    <definedName name="_xlnm.Print_Area" localSheetId="0">Deposit!$A$1:$N$28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L12" i="1" s="1"/>
  <c r="N13" i="1"/>
  <c r="N14" i="1"/>
  <c r="N15" i="1"/>
  <c r="N16" i="1"/>
  <c r="N17" i="1"/>
  <c r="M7" i="1"/>
  <c r="M8" i="1"/>
  <c r="M9" i="1"/>
  <c r="M10" i="1"/>
  <c r="M11" i="1"/>
  <c r="M12" i="1"/>
  <c r="M13" i="1"/>
  <c r="M14" i="1"/>
  <c r="M15" i="1"/>
  <c r="M16" i="1"/>
  <c r="M17" i="1"/>
  <c r="N6" i="1"/>
  <c r="M6" i="1"/>
  <c r="C7" i="1"/>
  <c r="C8" i="1"/>
  <c r="C9" i="1"/>
  <c r="C10" i="1"/>
  <c r="C11" i="1"/>
  <c r="C12" i="1"/>
  <c r="C13" i="1"/>
  <c r="C14" i="1"/>
  <c r="C15" i="1"/>
  <c r="C16" i="1"/>
  <c r="C17" i="1"/>
  <c r="C6" i="1"/>
  <c r="B7" i="1"/>
  <c r="B8" i="1"/>
  <c r="B9" i="1"/>
  <c r="B10" i="1"/>
  <c r="B11" i="1"/>
  <c r="B12" i="1"/>
  <c r="B13" i="1"/>
  <c r="B14" i="1"/>
  <c r="B15" i="1"/>
  <c r="B16" i="1"/>
  <c r="B17" i="1"/>
  <c r="B6" i="1"/>
  <c r="E24" i="1"/>
  <c r="E25" i="1"/>
  <c r="J18" i="1"/>
  <c r="K18" i="1"/>
  <c r="L11" i="1" l="1"/>
  <c r="L10" i="1"/>
  <c r="L9" i="1"/>
  <c r="L8" i="1"/>
  <c r="L7" i="1"/>
  <c r="L17" i="1"/>
  <c r="L16" i="1"/>
  <c r="L15" i="1"/>
  <c r="L14" i="1"/>
  <c r="L13" i="1"/>
  <c r="L6" i="1"/>
  <c r="N18" i="1"/>
  <c r="M18" i="1"/>
  <c r="L18" i="1" l="1"/>
  <c r="N19" i="1" s="1"/>
</calcChain>
</file>

<file path=xl/sharedStrings.xml><?xml version="1.0" encoding="utf-8"?>
<sst xmlns="http://schemas.openxmlformats.org/spreadsheetml/2006/main" count="220" uniqueCount="173">
  <si>
    <t>Date:</t>
  </si>
  <si>
    <t>DEPOSIT SUMMARY</t>
  </si>
  <si>
    <t>Coins</t>
  </si>
  <si>
    <t>Currency</t>
  </si>
  <si>
    <t>Checks</t>
  </si>
  <si>
    <t xml:space="preserve"> </t>
  </si>
  <si>
    <t>REPORT OF SALES AND MONEY RECEIVED</t>
  </si>
  <si>
    <t>Print Name/Phone #</t>
  </si>
  <si>
    <t>Department Signature</t>
  </si>
  <si>
    <t>Bursar's Verification/Date</t>
  </si>
  <si>
    <t>(if applicable)</t>
  </si>
  <si>
    <t>Deposit #</t>
  </si>
  <si>
    <t>TOTAL DEPOSIT</t>
  </si>
  <si>
    <t>Subtotal Cks/Cash</t>
  </si>
  <si>
    <t>Total Deposit</t>
  </si>
  <si>
    <t>Should equal Total Deposit above</t>
  </si>
  <si>
    <t>UW GREEN BAY</t>
  </si>
  <si>
    <t>Cost Center</t>
  </si>
  <si>
    <t>Line Memo</t>
  </si>
  <si>
    <t>Ledger Acct</t>
  </si>
  <si>
    <t>Revenue Category</t>
  </si>
  <si>
    <t>Sales Item</t>
  </si>
  <si>
    <t>Fund</t>
  </si>
  <si>
    <t>Function</t>
  </si>
  <si>
    <t xml:space="preserve">        ^ These columns are mandatory ^              Deposit will not be processed until filled out.</t>
  </si>
  <si>
    <t>Tender Type</t>
  </si>
  <si>
    <t>Sales Item Name</t>
  </si>
  <si>
    <t>UWGBY Cash Sales-Alcohol Sales</t>
  </si>
  <si>
    <t>UWGBY Cash Sales-Campus Card Deposits</t>
  </si>
  <si>
    <t>UWGBY Cash Sales-Cash Advance Repayment</t>
  </si>
  <si>
    <t>UWGBY Cash Sales-Cash Over/Under</t>
  </si>
  <si>
    <t>UWGBY Cash Sales-Clearing Deposit</t>
  </si>
  <si>
    <t>UWGBY Cash Sales-Comprehensive Background</t>
  </si>
  <si>
    <t>UWGBY Cash Sales-Concession Sales</t>
  </si>
  <si>
    <t>UWGBY Cash Sales-Conference Registrations</t>
  </si>
  <si>
    <t>UWGBY Cash Sales-Deferred Revenue</t>
  </si>
  <si>
    <t>UWGBY Cash Sales-Equipment Rental</t>
  </si>
  <si>
    <t>UWGBY Cash Sales-Facility Rental</t>
  </si>
  <si>
    <t>UWGBY Cash Sales-Food Sales</t>
  </si>
  <si>
    <t>UWGBY Cash Sales-General Services</t>
  </si>
  <si>
    <t>UWGBY Cash Sales-ID Cards</t>
  </si>
  <si>
    <t>UWGBY Cash Sales-Kress Fitness</t>
  </si>
  <si>
    <t>UWGBY Cash Sales-Kress Swim</t>
  </si>
  <si>
    <t>UWGBY Cash Sales-Library Fines</t>
  </si>
  <si>
    <t>UWGBY Cash Sales-Material Sales</t>
  </si>
  <si>
    <t>UWGBY Cash Sales-Meeting Room Rental</t>
  </si>
  <si>
    <t>UWGBY Cash Sales-Memberships</t>
  </si>
  <si>
    <t>UWGBY Cash Sales-Parking Athletic Events</t>
  </si>
  <si>
    <t>UWGBY Cash Sales-Parking Fines</t>
  </si>
  <si>
    <t>UWGBY Cash Sales-Parking Special Events</t>
  </si>
  <si>
    <t>UWGBY Cash Sales-Parking Visitor Day Pass</t>
  </si>
  <si>
    <t>UWGBY Cash Sales-Participation Fee</t>
  </si>
  <si>
    <t>UWGBY Cash Sales-Registrations</t>
  </si>
  <si>
    <t>UWGBY Cash Sales-Royalties</t>
  </si>
  <si>
    <t>UWGBY Cash Sales-Study Abroad Application Fee</t>
  </si>
  <si>
    <t>UWGBY Cash Sales-Surplus Sales</t>
  </si>
  <si>
    <t>UWGBY Cash Sales-Testing Services</t>
  </si>
  <si>
    <t>UWGBY Cash Sales-Ticket Sales</t>
  </si>
  <si>
    <t>UWGBY Cash Sales-User Fees</t>
  </si>
  <si>
    <t>UWGBY Cash Sales-UVHI Management Fee</t>
  </si>
  <si>
    <t>UWGBY Cash Sales-Vending Commissions</t>
  </si>
  <si>
    <t>Revenue Category Object</t>
  </si>
  <si>
    <t>RC00135 - Food Services - Sales</t>
  </si>
  <si>
    <t>RC00364 - Campus Card Deposits</t>
  </si>
  <si>
    <t>RC00114 - Cash Advance Repayment</t>
  </si>
  <si>
    <t>RC00125 - Cash Over/Under</t>
  </si>
  <si>
    <t>RC00417 - Revenue Distribution Clearing</t>
  </si>
  <si>
    <t>RC00053 - General Services</t>
  </si>
  <si>
    <t>RC00286 - Concessions Sales</t>
  </si>
  <si>
    <t>RC00091 - Conferences &amp; Workshops Registration Fees</t>
  </si>
  <si>
    <t>RC00423 - Generic Deferred Revenue Clearing</t>
  </si>
  <si>
    <t>RC00061 - Equipment Rental</t>
  </si>
  <si>
    <t>RC00292 - Facility Rental</t>
  </si>
  <si>
    <t>RC00361 - Student ID Card Fees</t>
  </si>
  <si>
    <t>RC00052 - Student Fines</t>
  </si>
  <si>
    <t>RC00133 - General Materials Sales</t>
  </si>
  <si>
    <t>RC00062 - Meeting Room Rental</t>
  </si>
  <si>
    <t>RC00099 - Membership Fees</t>
  </si>
  <si>
    <t>RC00332 - Parking Athletic Events</t>
  </si>
  <si>
    <t>RC00041 - Parking Fines</t>
  </si>
  <si>
    <t>RC00341 - Parking Special Events</t>
  </si>
  <si>
    <t>RC00343 - Parking Visitor Day Passes</t>
  </si>
  <si>
    <t>RC00344 - Participation Fee</t>
  </si>
  <si>
    <t>RC00128 - Events</t>
  </si>
  <si>
    <t>RC00356 - Royalties &amp; Licensing</t>
  </si>
  <si>
    <t>RC00183 - Study Abroad Application Fee</t>
  </si>
  <si>
    <t>RC00152 - Surplus Property Revenue</t>
  </si>
  <si>
    <t>RC00363 - Ticket Sales</t>
  </si>
  <si>
    <t>RC00092 - User Fees</t>
  </si>
  <si>
    <t>RC00038 - Vending Commissions</t>
  </si>
  <si>
    <t>Sales Item Description</t>
  </si>
  <si>
    <t>Alcohol Sales</t>
  </si>
  <si>
    <t>Campus Card Deposits</t>
  </si>
  <si>
    <t>Cash Advance Repayment</t>
  </si>
  <si>
    <t>Cash Over/Under</t>
  </si>
  <si>
    <t>Clearing Deposit</t>
  </si>
  <si>
    <t>Comprehensive Background</t>
  </si>
  <si>
    <t>Concession Sales</t>
  </si>
  <si>
    <t>Conference Registrations</t>
  </si>
  <si>
    <t>Deferred Revenue</t>
  </si>
  <si>
    <t>Equipment Rental</t>
  </si>
  <si>
    <t>Facility Rental</t>
  </si>
  <si>
    <t>Food Sales</t>
  </si>
  <si>
    <t>General Services</t>
  </si>
  <si>
    <t>ID Cards</t>
  </si>
  <si>
    <t>Kress Fitness</t>
  </si>
  <si>
    <t>Kress Swim</t>
  </si>
  <si>
    <t>Library Fines</t>
  </si>
  <si>
    <t>Material Sales</t>
  </si>
  <si>
    <t>Meeting Room Rental</t>
  </si>
  <si>
    <t>Memberships</t>
  </si>
  <si>
    <t>Parking Athletic Events</t>
  </si>
  <si>
    <t>Parking Fines</t>
  </si>
  <si>
    <t>Parking Special Events</t>
  </si>
  <si>
    <t>Parking Visitor Day Pass</t>
  </si>
  <si>
    <t>Participation Fee</t>
  </si>
  <si>
    <t>Registrations</t>
  </si>
  <si>
    <t>Royalties</t>
  </si>
  <si>
    <t>Study Abroad Application Fee</t>
  </si>
  <si>
    <t>Surplus Sales</t>
  </si>
  <si>
    <t>Testing Services</t>
  </si>
  <si>
    <t>Ticket Sales</t>
  </si>
  <si>
    <t>User Fees</t>
  </si>
  <si>
    <t>UVHI Management Fee</t>
  </si>
  <si>
    <t>Vending Commissions</t>
  </si>
  <si>
    <t>Sales Item Group</t>
  </si>
  <si>
    <t>UWGBY Cash Sales</t>
  </si>
  <si>
    <t>Ledger Account</t>
  </si>
  <si>
    <t>Cash</t>
  </si>
  <si>
    <t>Check</t>
  </si>
  <si>
    <t>Header Memo:</t>
  </si>
  <si>
    <t>RC00135</t>
  </si>
  <si>
    <t>RC00364</t>
  </si>
  <si>
    <t>RC00114</t>
  </si>
  <si>
    <t>RC00125</t>
  </si>
  <si>
    <t>RC00417</t>
  </si>
  <si>
    <t>RC00053</t>
  </si>
  <si>
    <t>RC00286</t>
  </si>
  <si>
    <t>RC00091</t>
  </si>
  <si>
    <t>RC00423</t>
  </si>
  <si>
    <t>RC00061</t>
  </si>
  <si>
    <t>RC00292</t>
  </si>
  <si>
    <t>RC00361</t>
  </si>
  <si>
    <t>RC00052</t>
  </si>
  <si>
    <t>RC00133</t>
  </si>
  <si>
    <t>RC00062</t>
  </si>
  <si>
    <t>RC00099</t>
  </si>
  <si>
    <t>RC00332</t>
  </si>
  <si>
    <t>RC00041</t>
  </si>
  <si>
    <t>RC00341</t>
  </si>
  <si>
    <t>RC00343</t>
  </si>
  <si>
    <t>RC00344</t>
  </si>
  <si>
    <t>RC00128</t>
  </si>
  <si>
    <t>RC00356</t>
  </si>
  <si>
    <t>RC00183</t>
  </si>
  <si>
    <t>RC00152</t>
  </si>
  <si>
    <t>RC00363</t>
  </si>
  <si>
    <t>RC00092</t>
  </si>
  <si>
    <t>RC00038</t>
  </si>
  <si>
    <t>Worktags
only enter one</t>
  </si>
  <si>
    <t>Net Sales</t>
  </si>
  <si>
    <t>State Sales Tax (5.0%)</t>
  </si>
  <si>
    <t>Brown County Sales Tax (0.5%)</t>
  </si>
  <si>
    <t>Program/ Grant/ Gift</t>
  </si>
  <si>
    <t>UWGBY Parking-Parking Permits</t>
  </si>
  <si>
    <t>RC00042 - Parking Permits</t>
  </si>
  <si>
    <t>Parking Permits</t>
  </si>
  <si>
    <t>UWGBY Parking</t>
  </si>
  <si>
    <t>RC00042</t>
  </si>
  <si>
    <t>Tax Status</t>
  </si>
  <si>
    <t>Amount</t>
  </si>
  <si>
    <t>Taxable</t>
  </si>
  <si>
    <t>Non-Taxable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</si>
</sst>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#####"/>
    <numFmt numFmtId="165" formatCode="0###"/>
  </numFmts>
  <fonts count="12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sz val="10"/>
      <color rgb="FF000000"/>
      <name val="Arial"/>
    </font>
    <font>
      <sz val="10"/>
      <color rgb="FF000000"/>
      <name val="Arial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4" fontId="0" fillId="0" borderId="0" xfId="0" applyNumberFormat="1" applyAlignment="1">
      <alignment horizontal="center"/>
    </xf>
    <xf numFmtId="0" fontId="0" fillId="0" borderId="0" xfId="0" applyBorder="1"/>
    <xf numFmtId="0" fontId="0" fillId="0" borderId="1" xfId="0" applyBorder="1"/>
    <xf numFmtId="0" fontId="3" fillId="0" borderId="0" xfId="0" applyFont="1" applyFill="1" applyBorder="1" applyAlignment="1">
      <alignment vertical="top" wrapText="1"/>
    </xf>
    <xf numFmtId="4" fontId="0" fillId="0" borderId="2" xfId="0" applyNumberFormat="1" applyBorder="1" applyAlignment="1">
      <alignment horizontal="center"/>
    </xf>
    <xf numFmtId="4" fontId="0" fillId="0" borderId="0" xfId="0" applyNumberFormat="1"/>
    <xf numFmtId="0" fontId="2" fillId="0" borderId="3" xfId="0" applyFont="1" applyBorder="1"/>
    <xf numFmtId="0" fontId="2" fillId="0" borderId="4" xfId="0" applyFont="1" applyBorder="1" applyAlignment="1"/>
    <xf numFmtId="0" fontId="3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4" fontId="0" fillId="0" borderId="2" xfId="0" applyNumberFormat="1" applyBorder="1"/>
    <xf numFmtId="4" fontId="0" fillId="0" borderId="0" xfId="0" applyNumberFormat="1" applyBorder="1"/>
    <xf numFmtId="0" fontId="1" fillId="0" borderId="6" xfId="0" applyFont="1" applyBorder="1" applyAlignment="1">
      <alignment horizontal="center"/>
    </xf>
    <xf numFmtId="4" fontId="2" fillId="0" borderId="0" xfId="0" applyNumberFormat="1" applyFont="1" applyBorder="1" applyAlignment="1" applyProtection="1">
      <alignment horizontal="right"/>
    </xf>
    <xf numFmtId="0" fontId="2" fillId="0" borderId="6" xfId="0" applyFont="1" applyBorder="1" applyAlignment="1">
      <alignment horizontal="center" vertical="top"/>
    </xf>
    <xf numFmtId="4" fontId="2" fillId="0" borderId="0" xfId="0" applyNumberFormat="1" applyFont="1" applyAlignment="1">
      <alignment horizontal="center"/>
    </xf>
    <xf numFmtId="0" fontId="0" fillId="0" borderId="7" xfId="0" applyBorder="1"/>
    <xf numFmtId="0" fontId="2" fillId="0" borderId="0" xfId="0" applyFont="1" applyBorder="1"/>
    <xf numFmtId="0" fontId="2" fillId="0" borderId="0" xfId="0" applyFont="1" applyBorder="1" applyAlignment="1"/>
    <xf numFmtId="44" fontId="0" fillId="0" borderId="5" xfId="0" applyNumberFormat="1" applyBorder="1" applyAlignment="1" applyProtection="1">
      <alignment horizontal="right"/>
    </xf>
    <xf numFmtId="0" fontId="4" fillId="0" borderId="2" xfId="0" applyNumberFormat="1" applyFont="1" applyBorder="1" applyAlignment="1" applyProtection="1">
      <alignment horizontal="center"/>
      <protection locked="0"/>
    </xf>
    <xf numFmtId="44" fontId="2" fillId="0" borderId="5" xfId="0" applyNumberFormat="1" applyFont="1" applyBorder="1"/>
    <xf numFmtId="4" fontId="0" fillId="0" borderId="0" xfId="0" applyNumberFormat="1" applyBorder="1" applyProtection="1">
      <protection locked="0"/>
    </xf>
    <xf numFmtId="44" fontId="2" fillId="0" borderId="0" xfId="0" applyNumberFormat="1" applyFont="1" applyBorder="1" applyAlignment="1">
      <alignment horizontal="right"/>
    </xf>
    <xf numFmtId="0" fontId="5" fillId="0" borderId="0" xfId="0" quotePrefix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wrapText="1"/>
    </xf>
    <xf numFmtId="4" fontId="2" fillId="3" borderId="5" xfId="0" applyNumberFormat="1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0" fontId="0" fillId="3" borderId="1" xfId="0" applyFill="1" applyBorder="1" applyAlignment="1">
      <alignment horizontal="centerContinuous"/>
    </xf>
    <xf numFmtId="0" fontId="0" fillId="3" borderId="7" xfId="0" applyFill="1" applyBorder="1" applyAlignment="1">
      <alignment horizontal="centerContinuous"/>
    </xf>
    <xf numFmtId="0" fontId="0" fillId="0" borderId="2" xfId="0" applyBorder="1" applyAlignment="1" applyProtection="1">
      <protection locked="0"/>
    </xf>
    <xf numFmtId="0" fontId="9" fillId="0" borderId="0" xfId="0" applyFont="1" applyAlignment="1">
      <alignment horizontal="center" vertical="top" wrapText="1"/>
    </xf>
    <xf numFmtId="0" fontId="10" fillId="3" borderId="0" xfId="0" applyFont="1" applyFill="1" applyAlignment="1">
      <alignment vertical="top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 applyAlignment="1" applyProtection="1">
      <protection locked="0"/>
    </xf>
    <xf numFmtId="0" fontId="2" fillId="3" borderId="7" xfId="0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0" fillId="0" borderId="6" xfId="0" applyBorder="1"/>
    <xf numFmtId="44" fontId="2" fillId="0" borderId="9" xfId="0" applyNumberFormat="1" applyFont="1" applyBorder="1"/>
    <xf numFmtId="165" fontId="0" fillId="0" borderId="5" xfId="0" applyNumberFormat="1" applyFill="1" applyBorder="1" applyAlignment="1" applyProtection="1">
      <alignment horizontal="left"/>
      <protection locked="0"/>
    </xf>
    <xf numFmtId="164" fontId="0" fillId="0" borderId="5" xfId="0" applyNumberFormat="1" applyFill="1" applyBorder="1" applyAlignment="1" applyProtection="1">
      <alignment horizontal="left"/>
      <protection locked="0"/>
    </xf>
    <xf numFmtId="165" fontId="0" fillId="0" borderId="9" xfId="0" applyNumberFormat="1" applyFill="1" applyBorder="1" applyAlignment="1" applyProtection="1">
      <alignment horizontal="left"/>
      <protection locked="0"/>
    </xf>
    <xf numFmtId="0" fontId="4" fillId="0" borderId="5" xfId="0" applyFont="1" applyFill="1" applyBorder="1" applyAlignment="1" applyProtection="1">
      <alignment horizontal="left"/>
      <protection locked="0"/>
    </xf>
    <xf numFmtId="39" fontId="0" fillId="0" borderId="5" xfId="0" applyNumberFormat="1" applyFill="1" applyBorder="1" applyAlignment="1" applyProtection="1">
      <protection locked="0"/>
    </xf>
    <xf numFmtId="0" fontId="11" fillId="0" borderId="10" xfId="0" applyFont="1" applyBorder="1" applyAlignment="1">
      <alignment vertical="top"/>
    </xf>
    <xf numFmtId="39" fontId="0" fillId="0" borderId="5" xfId="0" applyNumberFormat="1" applyFill="1" applyBorder="1"/>
    <xf numFmtId="0" fontId="6" fillId="3" borderId="13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0" fillId="0" borderId="2" xfId="0" applyBorder="1"/>
    <xf numFmtId="4" fontId="0" fillId="0" borderId="0" xfId="0" applyNumberFormat="1" applyBorder="1" applyAlignment="1">
      <alignment horizontal="center"/>
    </xf>
    <xf numFmtId="4" fontId="0" fillId="0" borderId="2" xfId="0" applyNumberFormat="1" applyBorder="1" applyProtection="1">
      <protection locked="0"/>
    </xf>
    <xf numFmtId="4" fontId="0" fillId="0" borderId="2" xfId="0" applyNumberFormat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protection locked="0"/>
    </xf>
    <xf numFmtId="14" fontId="4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44" fontId="4" fillId="0" borderId="5" xfId="0" applyNumberFormat="1" applyFont="1" applyFill="1" applyBorder="1" applyProtection="1">
      <protection locked="0"/>
    </xf>
    <xf numFmtId="44" fontId="4" fillId="0" borderId="8" xfId="0" applyNumberFormat="1" applyFont="1" applyFill="1" applyBorder="1" applyProtection="1">
      <protection locked="0"/>
    </xf>
    <xf numFmtId="44" fontId="4" fillId="0" borderId="5" xfId="0" applyNumberFormat="1" applyFont="1" applyFill="1" applyBorder="1"/>
    <xf numFmtId="44" fontId="2" fillId="0" borderId="5" xfId="0" applyNumberFormat="1" applyFont="1" applyFill="1" applyBorder="1"/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/>
    <xf numFmtId="0" fontId="0" fillId="0" borderId="1" xfId="0" applyBorder="1" applyAlignment="1"/>
    <xf numFmtId="0" fontId="0" fillId="0" borderId="7" xfId="0" applyBorder="1" applyAlignment="1"/>
    <xf numFmtId="0" fontId="2" fillId="0" borderId="1" xfId="0" applyFont="1" applyBorder="1" applyAlignment="1"/>
    <xf numFmtId="0" fontId="2" fillId="0" borderId="7" xfId="0" applyFont="1" applyBorder="1" applyAlignment="1"/>
    <xf numFmtId="0" fontId="7" fillId="2" borderId="11" xfId="0" quotePrefix="1" applyFont="1" applyFill="1" applyBorder="1" applyAlignment="1">
      <alignment horizontal="center" vertical="top" wrapText="1"/>
    </xf>
    <xf numFmtId="0" fontId="7" fillId="2" borderId="12" xfId="0" quotePrefix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zoomScale="90" workbookViewId="0">
      <pane ySplit="5" topLeftCell="A6" activePane="bottomLeft" state="frozen"/>
      <selection pane="bottomLeft" activeCell="K7" sqref="K7"/>
    </sheetView>
  </sheetViews>
  <sheetFormatPr defaultRowHeight="20.100000000000001" customHeight="1" x14ac:dyDescent="0.2"/>
  <cols>
    <col min="1" max="1" width="45.140625" customWidth="1"/>
    <col min="2" max="2" width="17.5703125" bestFit="1" customWidth="1"/>
    <col min="3" max="4" width="11.5703125" bestFit="1" customWidth="1"/>
    <col min="5" max="5" width="13.85546875" customWidth="1"/>
    <col min="6" max="6" width="13.85546875" style="11" customWidth="1"/>
    <col min="7" max="7" width="13.85546875" style="7" customWidth="1"/>
    <col min="8" max="8" width="9.5703125" style="7" customWidth="1"/>
    <col min="9" max="9" width="40.42578125" style="7" customWidth="1"/>
    <col min="10" max="10" width="13.7109375" style="2" customWidth="1"/>
    <col min="11" max="11" width="15.140625" style="2" customWidth="1"/>
    <col min="12" max="12" width="14.28515625" customWidth="1"/>
    <col min="13" max="13" width="12.5703125" customWidth="1"/>
    <col min="14" max="14" width="16.140625" customWidth="1"/>
    <col min="15" max="15" width="15.140625" customWidth="1"/>
    <col min="16" max="16" width="17.28515625" customWidth="1"/>
  </cols>
  <sheetData>
    <row r="1" spans="1:15" ht="20.100000000000001" customHeight="1" x14ac:dyDescent="0.2">
      <c r="A1" s="69" t="s">
        <v>16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5" ht="20.100000000000001" customHeight="1" x14ac:dyDescent="0.2">
      <c r="A2" s="70" t="s">
        <v>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5" ht="20.100000000000001" customHeight="1" thickBot="1" x14ac:dyDescent="0.25">
      <c r="A3" s="43" t="s">
        <v>130</v>
      </c>
      <c r="B3" s="62"/>
      <c r="C3" s="35"/>
      <c r="D3" s="22"/>
      <c r="E3" s="39"/>
      <c r="J3" s="15" t="s">
        <v>0</v>
      </c>
      <c r="K3" s="63"/>
      <c r="L3" s="17" t="s">
        <v>11</v>
      </c>
      <c r="M3" s="22" t="s">
        <v>5</v>
      </c>
    </row>
    <row r="4" spans="1:15" ht="24" customHeight="1" x14ac:dyDescent="0.25">
      <c r="A4" s="14"/>
      <c r="B4" s="14"/>
      <c r="C4" s="14"/>
      <c r="E4" s="54" t="s">
        <v>159</v>
      </c>
      <c r="F4" s="56"/>
      <c r="G4" s="57"/>
      <c r="I4" s="14"/>
      <c r="J4" s="14"/>
      <c r="K4" s="7"/>
      <c r="L4" s="16" t="s">
        <v>10</v>
      </c>
      <c r="M4" s="14"/>
    </row>
    <row r="5" spans="1:15" s="1" customFormat="1" ht="26.25" thickBot="1" x14ac:dyDescent="0.25">
      <c r="A5" s="28" t="s">
        <v>21</v>
      </c>
      <c r="B5" s="28" t="s">
        <v>19</v>
      </c>
      <c r="C5" s="38" t="s">
        <v>20</v>
      </c>
      <c r="D5" s="44" t="s">
        <v>17</v>
      </c>
      <c r="E5" s="55" t="s">
        <v>163</v>
      </c>
      <c r="F5" s="40" t="s">
        <v>22</v>
      </c>
      <c r="G5" s="28" t="s">
        <v>23</v>
      </c>
      <c r="H5" s="29" t="s">
        <v>25</v>
      </c>
      <c r="I5" s="29" t="s">
        <v>18</v>
      </c>
      <c r="J5" s="30" t="s">
        <v>169</v>
      </c>
      <c r="K5" s="30" t="s">
        <v>170</v>
      </c>
      <c r="L5" s="30" t="s">
        <v>160</v>
      </c>
      <c r="M5" s="30" t="s">
        <v>161</v>
      </c>
      <c r="N5" s="30" t="s">
        <v>162</v>
      </c>
    </row>
    <row r="6" spans="1:15" ht="20.100000000000001" customHeight="1" x14ac:dyDescent="0.2">
      <c r="A6" s="47"/>
      <c r="B6" s="47" t="str">
        <f>IFERROR(VLOOKUP(A6,'Sales Items'!A:F,6,0),"")</f>
        <v/>
      </c>
      <c r="C6" s="47" t="str">
        <f>IFERROR(VLOOKUP(A6,'Sales Items'!A:F,5,0),"")</f>
        <v/>
      </c>
      <c r="D6" s="47"/>
      <c r="E6" s="49"/>
      <c r="F6" s="48"/>
      <c r="G6" s="48"/>
      <c r="H6" s="48"/>
      <c r="I6" s="50"/>
      <c r="J6" s="51"/>
      <c r="K6" s="51">
        <v>0</v>
      </c>
      <c r="L6" s="53">
        <f>(K6-M6-N6)</f>
        <v>0</v>
      </c>
      <c r="M6" s="53">
        <f>IF(J6="Taxable",ROUND(+K6-(K6/1.055),2)/1.1,0)</f>
        <v>0</v>
      </c>
      <c r="N6" s="53">
        <f>IF(J6="Taxable",ROUND(+K6-(K6/1.055),2)/11,0)</f>
        <v>0</v>
      </c>
      <c r="O6" s="64"/>
    </row>
    <row r="7" spans="1:15" ht="20.100000000000001" customHeight="1" x14ac:dyDescent="0.2">
      <c r="A7" s="47"/>
      <c r="B7" s="47" t="str">
        <f>IFERROR(VLOOKUP(A7,'Sales Items'!A:F,6,0),"")</f>
        <v/>
      </c>
      <c r="C7" s="47" t="str">
        <f>IFERROR(VLOOKUP(A7,'Sales Items'!A:F,5,0),"")</f>
        <v/>
      </c>
      <c r="D7" s="47"/>
      <c r="E7" s="49"/>
      <c r="F7" s="48"/>
      <c r="G7" s="48"/>
      <c r="H7" s="48"/>
      <c r="I7" s="50"/>
      <c r="J7" s="51"/>
      <c r="K7" s="51">
        <v>0</v>
      </c>
      <c r="L7" s="53">
        <f t="shared" ref="L7:L17" si="0">(K7-M7-N7)</f>
        <v>0</v>
      </c>
      <c r="M7" s="53">
        <f t="shared" ref="M7:M17" si="1">IF(J7="Taxable",ROUND(+K7-(K7/1.055),2)/1.1,0)</f>
        <v>0</v>
      </c>
      <c r="N7" s="53">
        <f t="shared" ref="N7:N17" si="2">IF(J7="Taxable",ROUND(+K7-(K7/1.055),2)/11,0)</f>
        <v>0</v>
      </c>
      <c r="O7" s="64"/>
    </row>
    <row r="8" spans="1:15" ht="20.100000000000001" customHeight="1" x14ac:dyDescent="0.2">
      <c r="A8" s="47"/>
      <c r="B8" s="47" t="str">
        <f>IFERROR(VLOOKUP(A8,'Sales Items'!A:F,6,0),"")</f>
        <v/>
      </c>
      <c r="C8" s="47" t="str">
        <f>IFERROR(VLOOKUP(A8,'Sales Items'!A:F,5,0),"")</f>
        <v/>
      </c>
      <c r="D8" s="47"/>
      <c r="E8" s="49"/>
      <c r="F8" s="48"/>
      <c r="G8" s="48"/>
      <c r="H8" s="48"/>
      <c r="I8" s="50"/>
      <c r="J8" s="51"/>
      <c r="K8" s="51">
        <v>0</v>
      </c>
      <c r="L8" s="53">
        <f t="shared" si="0"/>
        <v>0</v>
      </c>
      <c r="M8" s="53">
        <f t="shared" si="1"/>
        <v>0</v>
      </c>
      <c r="N8" s="53">
        <f t="shared" si="2"/>
        <v>0</v>
      </c>
    </row>
    <row r="9" spans="1:15" ht="20.100000000000001" customHeight="1" x14ac:dyDescent="0.2">
      <c r="A9" s="47"/>
      <c r="B9" s="47" t="str">
        <f>IFERROR(VLOOKUP(A9,'Sales Items'!A:F,6,0),"")</f>
        <v/>
      </c>
      <c r="C9" s="47" t="str">
        <f>IFERROR(VLOOKUP(A9,'Sales Items'!A:F,5,0),"")</f>
        <v/>
      </c>
      <c r="D9" s="47"/>
      <c r="E9" s="49"/>
      <c r="F9" s="48"/>
      <c r="G9" s="48"/>
      <c r="H9" s="48"/>
      <c r="I9" s="50"/>
      <c r="J9" s="51"/>
      <c r="K9" s="51">
        <v>0</v>
      </c>
      <c r="L9" s="53">
        <f t="shared" si="0"/>
        <v>0</v>
      </c>
      <c r="M9" s="53">
        <f t="shared" si="1"/>
        <v>0</v>
      </c>
      <c r="N9" s="53">
        <f t="shared" si="2"/>
        <v>0</v>
      </c>
    </row>
    <row r="10" spans="1:15" ht="20.100000000000001" customHeight="1" x14ac:dyDescent="0.2">
      <c r="A10" s="47"/>
      <c r="B10" s="47" t="str">
        <f>IFERROR(VLOOKUP(A10,'Sales Items'!A:F,6,0),"")</f>
        <v/>
      </c>
      <c r="C10" s="47" t="str">
        <f>IFERROR(VLOOKUP(A10,'Sales Items'!A:F,5,0),"")</f>
        <v/>
      </c>
      <c r="D10" s="47"/>
      <c r="E10" s="49"/>
      <c r="F10" s="48"/>
      <c r="G10" s="48"/>
      <c r="H10" s="48"/>
      <c r="I10" s="50"/>
      <c r="J10" s="51"/>
      <c r="K10" s="51">
        <v>0</v>
      </c>
      <c r="L10" s="53">
        <f t="shared" si="0"/>
        <v>0</v>
      </c>
      <c r="M10" s="53">
        <f t="shared" si="1"/>
        <v>0</v>
      </c>
      <c r="N10" s="53">
        <f t="shared" si="2"/>
        <v>0</v>
      </c>
    </row>
    <row r="11" spans="1:15" ht="20.100000000000001" customHeight="1" x14ac:dyDescent="0.2">
      <c r="A11" s="47"/>
      <c r="B11" s="47" t="str">
        <f>IFERROR(VLOOKUP(A11,'Sales Items'!A:F,6,0),"")</f>
        <v/>
      </c>
      <c r="C11" s="47" t="str">
        <f>IFERROR(VLOOKUP(A11,'Sales Items'!A:F,5,0),"")</f>
        <v/>
      </c>
      <c r="D11" s="47"/>
      <c r="E11" s="49"/>
      <c r="F11" s="48"/>
      <c r="G11" s="48"/>
      <c r="H11" s="48"/>
      <c r="I11" s="50"/>
      <c r="J11" s="51"/>
      <c r="K11" s="51">
        <v>0</v>
      </c>
      <c r="L11" s="53">
        <f t="shared" si="0"/>
        <v>0</v>
      </c>
      <c r="M11" s="53">
        <f t="shared" si="1"/>
        <v>0</v>
      </c>
      <c r="N11" s="53">
        <f t="shared" si="2"/>
        <v>0</v>
      </c>
    </row>
    <row r="12" spans="1:15" ht="20.100000000000001" customHeight="1" x14ac:dyDescent="0.2">
      <c r="A12" s="47"/>
      <c r="B12" s="47" t="str">
        <f>IFERROR(VLOOKUP(A12,'Sales Items'!A:F,6,0),"")</f>
        <v/>
      </c>
      <c r="C12" s="47" t="str">
        <f>IFERROR(VLOOKUP(A12,'Sales Items'!A:F,5,0),"")</f>
        <v/>
      </c>
      <c r="D12" s="47"/>
      <c r="E12" s="49"/>
      <c r="F12" s="48"/>
      <c r="G12" s="48"/>
      <c r="H12" s="48"/>
      <c r="I12" s="50"/>
      <c r="J12" s="51"/>
      <c r="K12" s="51">
        <v>0</v>
      </c>
      <c r="L12" s="53">
        <f t="shared" si="0"/>
        <v>0</v>
      </c>
      <c r="M12" s="53">
        <f t="shared" si="1"/>
        <v>0</v>
      </c>
      <c r="N12" s="53">
        <f t="shared" si="2"/>
        <v>0</v>
      </c>
    </row>
    <row r="13" spans="1:15" ht="20.100000000000001" customHeight="1" x14ac:dyDescent="0.2">
      <c r="A13" s="47"/>
      <c r="B13" s="47" t="str">
        <f>IFERROR(VLOOKUP(A13,'Sales Items'!A:F,6,0),"")</f>
        <v/>
      </c>
      <c r="C13" s="47" t="str">
        <f>IFERROR(VLOOKUP(A13,'Sales Items'!A:F,5,0),"")</f>
        <v/>
      </c>
      <c r="D13" s="47"/>
      <c r="E13" s="49"/>
      <c r="F13" s="48"/>
      <c r="G13" s="48"/>
      <c r="H13" s="48"/>
      <c r="I13" s="50"/>
      <c r="J13" s="51"/>
      <c r="K13" s="51">
        <v>0</v>
      </c>
      <c r="L13" s="53">
        <f t="shared" si="0"/>
        <v>0</v>
      </c>
      <c r="M13" s="53">
        <f t="shared" si="1"/>
        <v>0</v>
      </c>
      <c r="N13" s="53">
        <f t="shared" si="2"/>
        <v>0</v>
      </c>
    </row>
    <row r="14" spans="1:15" ht="20.100000000000001" customHeight="1" x14ac:dyDescent="0.2">
      <c r="A14" s="47"/>
      <c r="B14" s="47" t="str">
        <f>IFERROR(VLOOKUP(A14,'Sales Items'!A:F,6,0),"")</f>
        <v/>
      </c>
      <c r="C14" s="47" t="str">
        <f>IFERROR(VLOOKUP(A14,'Sales Items'!A:F,5,0),"")</f>
        <v/>
      </c>
      <c r="D14" s="47"/>
      <c r="E14" s="49"/>
      <c r="F14" s="48"/>
      <c r="G14" s="48"/>
      <c r="H14" s="48"/>
      <c r="I14" s="50"/>
      <c r="J14" s="51"/>
      <c r="K14" s="51">
        <v>0</v>
      </c>
      <c r="L14" s="53">
        <f t="shared" si="0"/>
        <v>0</v>
      </c>
      <c r="M14" s="53">
        <f t="shared" si="1"/>
        <v>0</v>
      </c>
      <c r="N14" s="53">
        <f t="shared" si="2"/>
        <v>0</v>
      </c>
    </row>
    <row r="15" spans="1:15" ht="20.100000000000001" customHeight="1" x14ac:dyDescent="0.2">
      <c r="A15" s="47"/>
      <c r="B15" s="47" t="str">
        <f>IFERROR(VLOOKUP(A15,'Sales Items'!A:F,6,0),"")</f>
        <v/>
      </c>
      <c r="C15" s="47" t="str">
        <f>IFERROR(VLOOKUP(A15,'Sales Items'!A:F,5,0),"")</f>
        <v/>
      </c>
      <c r="D15" s="47"/>
      <c r="E15" s="49"/>
      <c r="F15" s="48"/>
      <c r="G15" s="48"/>
      <c r="H15" s="48"/>
      <c r="I15" s="50"/>
      <c r="J15" s="51"/>
      <c r="K15" s="51">
        <v>0</v>
      </c>
      <c r="L15" s="53">
        <f t="shared" si="0"/>
        <v>0</v>
      </c>
      <c r="M15" s="53">
        <f t="shared" si="1"/>
        <v>0</v>
      </c>
      <c r="N15" s="53">
        <f t="shared" si="2"/>
        <v>0</v>
      </c>
    </row>
    <row r="16" spans="1:15" ht="20.100000000000001" customHeight="1" x14ac:dyDescent="0.2">
      <c r="A16" s="47"/>
      <c r="B16" s="47" t="str">
        <f>IFERROR(VLOOKUP(A16,'Sales Items'!A:F,6,0),"")</f>
        <v/>
      </c>
      <c r="C16" s="47" t="str">
        <f>IFERROR(VLOOKUP(A16,'Sales Items'!A:F,5,0),"")</f>
        <v/>
      </c>
      <c r="D16" s="47"/>
      <c r="E16" s="49"/>
      <c r="F16" s="48"/>
      <c r="G16" s="48"/>
      <c r="H16" s="48"/>
      <c r="I16" s="50"/>
      <c r="J16" s="51"/>
      <c r="K16" s="51">
        <v>0</v>
      </c>
      <c r="L16" s="53">
        <f t="shared" si="0"/>
        <v>0</v>
      </c>
      <c r="M16" s="53">
        <f t="shared" si="1"/>
        <v>0</v>
      </c>
      <c r="N16" s="53">
        <f t="shared" si="2"/>
        <v>0</v>
      </c>
    </row>
    <row r="17" spans="1:14" ht="20.100000000000001" customHeight="1" x14ac:dyDescent="0.2">
      <c r="A17" s="47"/>
      <c r="B17" s="47" t="str">
        <f>IFERROR(VLOOKUP(A17,'Sales Items'!A:F,6,0),"")</f>
        <v/>
      </c>
      <c r="C17" s="47" t="str">
        <f>IFERROR(VLOOKUP(A17,'Sales Items'!A:F,5,0),"")</f>
        <v/>
      </c>
      <c r="D17" s="47"/>
      <c r="E17" s="49"/>
      <c r="F17" s="48"/>
      <c r="G17" s="48"/>
      <c r="H17" s="48"/>
      <c r="I17" s="50"/>
      <c r="J17" s="51"/>
      <c r="K17" s="51">
        <v>0</v>
      </c>
      <c r="L17" s="53">
        <f t="shared" si="0"/>
        <v>0</v>
      </c>
      <c r="M17" s="53">
        <f t="shared" si="1"/>
        <v>0</v>
      </c>
      <c r="N17" s="53">
        <f t="shared" si="2"/>
        <v>0</v>
      </c>
    </row>
    <row r="18" spans="1:14" ht="30" customHeight="1" x14ac:dyDescent="0.2">
      <c r="A18" s="76" t="s">
        <v>24</v>
      </c>
      <c r="B18" s="76"/>
      <c r="C18" s="76"/>
      <c r="D18" s="76"/>
      <c r="E18" s="76"/>
      <c r="F18" s="76"/>
      <c r="G18" s="77"/>
      <c r="H18" s="5"/>
      <c r="I18" s="10"/>
      <c r="J18" s="21">
        <f>SUM(J6:J17)</f>
        <v>0</v>
      </c>
      <c r="K18" s="21">
        <f>SUM(K6:K17)</f>
        <v>0</v>
      </c>
      <c r="L18" s="21">
        <f>SUM(L6:L17)</f>
        <v>0</v>
      </c>
      <c r="M18" s="21">
        <f t="shared" ref="M18:N18" si="3">SUM(M6:M17)</f>
        <v>0</v>
      </c>
      <c r="N18" s="21">
        <f t="shared" si="3"/>
        <v>0</v>
      </c>
    </row>
    <row r="19" spans="1:14" ht="21.75" customHeight="1" x14ac:dyDescent="0.2">
      <c r="E19" s="26"/>
      <c r="F19" s="27"/>
      <c r="G19" s="42"/>
      <c r="H19" s="5"/>
      <c r="I19" s="10"/>
      <c r="J19"/>
      <c r="K19"/>
      <c r="M19" s="25" t="s">
        <v>14</v>
      </c>
      <c r="N19" s="23">
        <f>SUM(L18:N18)</f>
        <v>0</v>
      </c>
    </row>
    <row r="20" spans="1:14" ht="18.75" customHeight="1" x14ac:dyDescent="0.2">
      <c r="B20" s="31" t="s">
        <v>1</v>
      </c>
      <c r="C20" s="32"/>
      <c r="D20" s="33"/>
      <c r="E20" s="34"/>
      <c r="H20" s="13"/>
      <c r="I20" s="13"/>
    </row>
    <row r="21" spans="1:14" ht="20.25" customHeight="1" thickBot="1" x14ac:dyDescent="0.25">
      <c r="B21" s="71" t="s">
        <v>2</v>
      </c>
      <c r="C21" s="74"/>
      <c r="D21" s="75"/>
      <c r="E21" s="65">
        <v>0</v>
      </c>
      <c r="J21" s="12"/>
      <c r="K21" s="6"/>
      <c r="L21" s="6"/>
      <c r="M21" s="12"/>
      <c r="N21" s="58"/>
    </row>
    <row r="22" spans="1:14" ht="16.5" customHeight="1" x14ac:dyDescent="0.2">
      <c r="B22" s="71" t="s">
        <v>3</v>
      </c>
      <c r="C22" s="72"/>
      <c r="D22" s="73"/>
      <c r="E22" s="65">
        <v>0</v>
      </c>
      <c r="J22" s="7" t="s">
        <v>8</v>
      </c>
      <c r="L22" s="2"/>
      <c r="M22" s="7"/>
    </row>
    <row r="23" spans="1:14" ht="20.100000000000001" customHeight="1" x14ac:dyDescent="0.2">
      <c r="B23" s="71" t="s">
        <v>4</v>
      </c>
      <c r="C23" s="72"/>
      <c r="D23" s="73"/>
      <c r="E23" s="66">
        <v>0</v>
      </c>
      <c r="I23" s="13"/>
      <c r="J23" s="7"/>
      <c r="L23" s="2"/>
    </row>
    <row r="24" spans="1:14" ht="20.100000000000001" customHeight="1" thickBot="1" x14ac:dyDescent="0.25">
      <c r="B24" s="8" t="s">
        <v>13</v>
      </c>
      <c r="C24" s="4"/>
      <c r="D24" s="18"/>
      <c r="E24" s="67">
        <f>SUM(E21:E23)</f>
        <v>0</v>
      </c>
      <c r="I24" s="13"/>
      <c r="J24" s="60"/>
      <c r="K24" s="61"/>
      <c r="L24" s="61"/>
      <c r="M24" s="61"/>
      <c r="N24" s="61"/>
    </row>
    <row r="25" spans="1:14" ht="16.5" customHeight="1" x14ac:dyDescent="0.2">
      <c r="B25" s="9" t="s">
        <v>12</v>
      </c>
      <c r="C25" s="3"/>
      <c r="E25" s="68">
        <f>SUM(E24:E24)</f>
        <v>0</v>
      </c>
      <c r="I25" s="13"/>
      <c r="J25" s="13" t="s">
        <v>7</v>
      </c>
      <c r="K25" s="59"/>
      <c r="L25" s="59"/>
    </row>
    <row r="26" spans="1:14" ht="18" customHeight="1" x14ac:dyDescent="0.2">
      <c r="B26" s="52" t="s">
        <v>15</v>
      </c>
      <c r="C26" s="45"/>
      <c r="D26" s="45"/>
      <c r="E26" s="46"/>
      <c r="I26" s="24"/>
      <c r="J26" s="7"/>
      <c r="L26" s="2"/>
    </row>
    <row r="27" spans="1:14" ht="18" customHeight="1" thickBot="1" x14ac:dyDescent="0.25">
      <c r="E27" s="20"/>
      <c r="F27" s="41"/>
      <c r="I27" s="13"/>
      <c r="J27" s="12"/>
      <c r="K27" s="12"/>
      <c r="L27" s="12"/>
      <c r="M27" s="58"/>
      <c r="N27" s="58"/>
    </row>
    <row r="28" spans="1:14" ht="17.25" customHeight="1" x14ac:dyDescent="0.2">
      <c r="E28" s="19" t="s">
        <v>5</v>
      </c>
      <c r="F28" s="3"/>
      <c r="G28"/>
      <c r="H28"/>
      <c r="J28" s="7" t="s">
        <v>9</v>
      </c>
      <c r="L28" s="2"/>
    </row>
    <row r="29" spans="1:14" ht="19.5" customHeight="1" x14ac:dyDescent="0.2">
      <c r="E29" s="3"/>
      <c r="F29" s="19"/>
      <c r="I29" s="13"/>
      <c r="J29" s="13"/>
    </row>
    <row r="30" spans="1:14" ht="20.100000000000001" customHeight="1" x14ac:dyDescent="0.2">
      <c r="F30" s="19"/>
      <c r="I30" s="13"/>
      <c r="J30" s="13"/>
    </row>
    <row r="31" spans="1:14" ht="20.100000000000001" customHeight="1" x14ac:dyDescent="0.2">
      <c r="F31" s="3"/>
      <c r="K31" s="11"/>
    </row>
  </sheetData>
  <mergeCells count="6">
    <mergeCell ref="A1:N1"/>
    <mergeCell ref="A2:N2"/>
    <mergeCell ref="B22:D22"/>
    <mergeCell ref="B23:D23"/>
    <mergeCell ref="B21:D21"/>
    <mergeCell ref="A18:G18"/>
  </mergeCells>
  <phoneticPr fontId="5" type="noConversion"/>
  <printOptions horizontalCentered="1"/>
  <pageMargins left="0.2" right="0.2" top="0.5" bottom="0.5" header="0" footer="0"/>
  <pageSetup scale="55" orientation="landscape" r:id="rId1"/>
  <headerFooter alignWithMargins="0">
    <oddFooter>&amp;LUpdated 1/1/2018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A4F0969-FDAD-4061-AD45-EED215BACA42}">
          <x14:formula1>
            <xm:f>Validations!$A$1:$A$2</xm:f>
          </x14:formula1>
          <xm:sqref>H6:H17</xm:sqref>
        </x14:dataValidation>
        <x14:dataValidation type="list" allowBlank="1" showInputMessage="1" showErrorMessage="1" xr:uid="{B2B857F5-FADA-47C2-A595-96318A4E2063}">
          <x14:formula1>
            <xm:f>'Sales Items'!$A$2:$A$36</xm:f>
          </x14:formula1>
          <xm:sqref>A6:A17</xm:sqref>
        </x14:dataValidation>
        <x14:dataValidation type="list" allowBlank="1" showInputMessage="1" showErrorMessage="1" xr:uid="{27CEE735-7601-460E-ACA0-54D89028C4F7}">
          <x14:formula1>
            <xm:f>Validations!$C$1:$C$2</xm:f>
          </x14:formula1>
          <xm:sqref>J6:J17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topLeftCell="A32" workbookViewId="0">
      <selection activeCell="A33" sqref="A33"/>
    </sheetView>
  </sheetViews>
  <sheetFormatPr defaultRowHeight="12.75" x14ac:dyDescent="0.2"/>
  <cols>
    <col min="1" max="1" width="44.5703125" customWidth="1"/>
    <col min="2" max="2" width="49.85546875" customWidth="1"/>
    <col min="3" max="3" width="27.28515625" customWidth="1"/>
    <col min="4" max="4" width="32.140625" customWidth="1"/>
    <col min="5" max="5" width="27.28515625" customWidth="1"/>
    <col min="6" max="6" width="20.7109375" customWidth="1"/>
  </cols>
  <sheetData>
    <row r="1" spans="1:6" x14ac:dyDescent="0.2">
      <c r="A1" s="36" t="s">
        <v>26</v>
      </c>
      <c r="B1" s="36" t="s">
        <v>61</v>
      </c>
      <c r="C1" s="36" t="s">
        <v>90</v>
      </c>
      <c r="D1" s="36" t="s">
        <v>125</v>
      </c>
      <c r="E1" s="36" t="s">
        <v>20</v>
      </c>
      <c r="F1" s="36" t="s">
        <v>127</v>
      </c>
    </row>
    <row r="2" spans="1:6" x14ac:dyDescent="0.2">
      <c r="A2" s="37" t="s">
        <v>27</v>
      </c>
      <c r="B2" s="37" t="s">
        <v>62</v>
      </c>
      <c r="C2" s="37" t="s">
        <v>91</v>
      </c>
      <c r="D2" s="37" t="s">
        <v>126</v>
      </c>
      <c r="E2" t="s">
        <v>131</v>
      </c>
      <c r="F2">
        <v>4042</v>
      </c>
    </row>
    <row r="3" spans="1:6" x14ac:dyDescent="0.2">
      <c r="A3" s="37" t="s">
        <v>28</v>
      </c>
      <c r="B3" s="37" t="s">
        <v>63</v>
      </c>
      <c r="C3" s="37" t="s">
        <v>92</v>
      </c>
      <c r="D3" s="37" t="s">
        <v>126</v>
      </c>
      <c r="E3" t="s">
        <v>132</v>
      </c>
      <c r="F3">
        <v>2632</v>
      </c>
    </row>
    <row r="4" spans="1:6" x14ac:dyDescent="0.2">
      <c r="A4" s="37" t="s">
        <v>29</v>
      </c>
      <c r="B4" s="37" t="s">
        <v>64</v>
      </c>
      <c r="C4" s="37" t="s">
        <v>93</v>
      </c>
      <c r="D4" s="37" t="s">
        <v>126</v>
      </c>
      <c r="E4" t="s">
        <v>133</v>
      </c>
      <c r="F4">
        <v>1307</v>
      </c>
    </row>
    <row r="5" spans="1:6" x14ac:dyDescent="0.2">
      <c r="A5" s="37" t="s">
        <v>30</v>
      </c>
      <c r="B5" s="37" t="s">
        <v>65</v>
      </c>
      <c r="C5" s="37" t="s">
        <v>94</v>
      </c>
      <c r="D5" s="37" t="s">
        <v>126</v>
      </c>
      <c r="E5" t="s">
        <v>134</v>
      </c>
      <c r="F5">
        <v>4097</v>
      </c>
    </row>
    <row r="6" spans="1:6" x14ac:dyDescent="0.2">
      <c r="A6" s="37" t="s">
        <v>31</v>
      </c>
      <c r="B6" s="37" t="s">
        <v>66</v>
      </c>
      <c r="C6" s="37" t="s">
        <v>95</v>
      </c>
      <c r="D6" s="37" t="s">
        <v>126</v>
      </c>
      <c r="E6" t="s">
        <v>135</v>
      </c>
      <c r="F6">
        <v>4999</v>
      </c>
    </row>
    <row r="7" spans="1:6" x14ac:dyDescent="0.2">
      <c r="A7" s="37" t="s">
        <v>32</v>
      </c>
      <c r="B7" s="37" t="s">
        <v>67</v>
      </c>
      <c r="C7" s="37" t="s">
        <v>96</v>
      </c>
      <c r="D7" s="37" t="s">
        <v>126</v>
      </c>
      <c r="E7" t="s">
        <v>136</v>
      </c>
      <c r="F7">
        <v>4042</v>
      </c>
    </row>
    <row r="8" spans="1:6" x14ac:dyDescent="0.2">
      <c r="A8" s="37" t="s">
        <v>33</v>
      </c>
      <c r="B8" s="37" t="s">
        <v>68</v>
      </c>
      <c r="C8" s="37" t="s">
        <v>97</v>
      </c>
      <c r="D8" s="37" t="s">
        <v>126</v>
      </c>
      <c r="E8" t="s">
        <v>137</v>
      </c>
      <c r="F8">
        <v>4042</v>
      </c>
    </row>
    <row r="9" spans="1:6" x14ac:dyDescent="0.2">
      <c r="A9" s="37" t="s">
        <v>34</v>
      </c>
      <c r="B9" s="37" t="s">
        <v>69</v>
      </c>
      <c r="C9" s="37" t="s">
        <v>98</v>
      </c>
      <c r="D9" s="37" t="s">
        <v>126</v>
      </c>
      <c r="E9" t="s">
        <v>138</v>
      </c>
      <c r="F9">
        <v>4046</v>
      </c>
    </row>
    <row r="10" spans="1:6" x14ac:dyDescent="0.2">
      <c r="A10" s="37" t="s">
        <v>35</v>
      </c>
      <c r="B10" s="37" t="s">
        <v>70</v>
      </c>
      <c r="C10" s="37" t="s">
        <v>99</v>
      </c>
      <c r="D10" s="37" t="s">
        <v>126</v>
      </c>
      <c r="E10" t="s">
        <v>139</v>
      </c>
      <c r="F10">
        <v>2600</v>
      </c>
    </row>
    <row r="11" spans="1:6" x14ac:dyDescent="0.2">
      <c r="A11" s="37" t="s">
        <v>36</v>
      </c>
      <c r="B11" s="37" t="s">
        <v>71</v>
      </c>
      <c r="C11" s="37" t="s">
        <v>100</v>
      </c>
      <c r="D11" s="37" t="s">
        <v>126</v>
      </c>
      <c r="E11" t="s">
        <v>140</v>
      </c>
      <c r="F11">
        <v>4042</v>
      </c>
    </row>
    <row r="12" spans="1:6" x14ac:dyDescent="0.2">
      <c r="A12" s="37" t="s">
        <v>37</v>
      </c>
      <c r="B12" s="37" t="s">
        <v>72</v>
      </c>
      <c r="C12" s="37" t="s">
        <v>101</v>
      </c>
      <c r="D12" s="37" t="s">
        <v>126</v>
      </c>
      <c r="E12" t="s">
        <v>141</v>
      </c>
      <c r="F12">
        <v>4042</v>
      </c>
    </row>
    <row r="13" spans="1:6" x14ac:dyDescent="0.2">
      <c r="A13" s="37" t="s">
        <v>38</v>
      </c>
      <c r="B13" s="37" t="s">
        <v>62</v>
      </c>
      <c r="C13" s="37" t="s">
        <v>102</v>
      </c>
      <c r="D13" s="37" t="s">
        <v>126</v>
      </c>
      <c r="E13" t="s">
        <v>131</v>
      </c>
      <c r="F13">
        <v>4042</v>
      </c>
    </row>
    <row r="14" spans="1:6" x14ac:dyDescent="0.2">
      <c r="A14" s="37" t="s">
        <v>39</v>
      </c>
      <c r="B14" s="37" t="s">
        <v>67</v>
      </c>
      <c r="C14" s="37" t="s">
        <v>103</v>
      </c>
      <c r="D14" s="37" t="s">
        <v>126</v>
      </c>
      <c r="E14" t="s">
        <v>136</v>
      </c>
      <c r="F14">
        <v>4042</v>
      </c>
    </row>
    <row r="15" spans="1:6" x14ac:dyDescent="0.2">
      <c r="A15" s="37" t="s">
        <v>40</v>
      </c>
      <c r="B15" s="37" t="s">
        <v>73</v>
      </c>
      <c r="C15" s="37" t="s">
        <v>104</v>
      </c>
      <c r="D15" s="37" t="s">
        <v>126</v>
      </c>
      <c r="E15" t="s">
        <v>142</v>
      </c>
      <c r="F15">
        <v>4002</v>
      </c>
    </row>
    <row r="16" spans="1:6" x14ac:dyDescent="0.2">
      <c r="A16" s="37" t="s">
        <v>41</v>
      </c>
      <c r="B16" s="37" t="s">
        <v>67</v>
      </c>
      <c r="C16" s="37" t="s">
        <v>105</v>
      </c>
      <c r="D16" s="37" t="s">
        <v>126</v>
      </c>
      <c r="E16" t="s">
        <v>136</v>
      </c>
      <c r="F16">
        <v>4042</v>
      </c>
    </row>
    <row r="17" spans="1:6" x14ac:dyDescent="0.2">
      <c r="A17" s="37" t="s">
        <v>42</v>
      </c>
      <c r="B17" s="37" t="s">
        <v>67</v>
      </c>
      <c r="C17" s="37" t="s">
        <v>106</v>
      </c>
      <c r="D17" s="37" t="s">
        <v>126</v>
      </c>
      <c r="E17" t="s">
        <v>136</v>
      </c>
      <c r="F17">
        <v>4042</v>
      </c>
    </row>
    <row r="18" spans="1:6" x14ac:dyDescent="0.2">
      <c r="A18" s="37" t="s">
        <v>43</v>
      </c>
      <c r="B18" s="37" t="s">
        <v>74</v>
      </c>
      <c r="C18" s="37" t="s">
        <v>107</v>
      </c>
      <c r="D18" s="37" t="s">
        <v>126</v>
      </c>
      <c r="E18" t="s">
        <v>143</v>
      </c>
      <c r="F18">
        <v>4201</v>
      </c>
    </row>
    <row r="19" spans="1:6" x14ac:dyDescent="0.2">
      <c r="A19" s="37" t="s">
        <v>44</v>
      </c>
      <c r="B19" s="37" t="s">
        <v>75</v>
      </c>
      <c r="C19" s="37" t="s">
        <v>108</v>
      </c>
      <c r="D19" s="37" t="s">
        <v>126</v>
      </c>
      <c r="E19" t="s">
        <v>144</v>
      </c>
      <c r="F19">
        <v>4042</v>
      </c>
    </row>
    <row r="20" spans="1:6" x14ac:dyDescent="0.2">
      <c r="A20" s="37" t="s">
        <v>45</v>
      </c>
      <c r="B20" s="37" t="s">
        <v>76</v>
      </c>
      <c r="C20" s="37" t="s">
        <v>109</v>
      </c>
      <c r="D20" s="37" t="s">
        <v>126</v>
      </c>
      <c r="E20" t="s">
        <v>145</v>
      </c>
      <c r="F20">
        <v>4042</v>
      </c>
    </row>
    <row r="21" spans="1:6" x14ac:dyDescent="0.2">
      <c r="A21" s="37" t="s">
        <v>46</v>
      </c>
      <c r="B21" s="37" t="s">
        <v>77</v>
      </c>
      <c r="C21" s="37" t="s">
        <v>110</v>
      </c>
      <c r="D21" s="37" t="s">
        <v>126</v>
      </c>
      <c r="E21" t="s">
        <v>146</v>
      </c>
      <c r="F21">
        <v>4042</v>
      </c>
    </row>
    <row r="22" spans="1:6" x14ac:dyDescent="0.2">
      <c r="A22" s="37" t="s">
        <v>47</v>
      </c>
      <c r="B22" s="37" t="s">
        <v>78</v>
      </c>
      <c r="C22" s="37" t="s">
        <v>111</v>
      </c>
      <c r="D22" s="37" t="s">
        <v>126</v>
      </c>
      <c r="E22" t="s">
        <v>147</v>
      </c>
      <c r="F22">
        <v>4040</v>
      </c>
    </row>
    <row r="23" spans="1:6" x14ac:dyDescent="0.2">
      <c r="A23" s="37" t="s">
        <v>48</v>
      </c>
      <c r="B23" s="37" t="s">
        <v>79</v>
      </c>
      <c r="C23" s="37" t="s">
        <v>112</v>
      </c>
      <c r="D23" s="37" t="s">
        <v>126</v>
      </c>
      <c r="E23" t="s">
        <v>148</v>
      </c>
      <c r="F23">
        <v>4040</v>
      </c>
    </row>
    <row r="24" spans="1:6" x14ac:dyDescent="0.2">
      <c r="A24" s="37" t="s">
        <v>49</v>
      </c>
      <c r="B24" s="37" t="s">
        <v>80</v>
      </c>
      <c r="C24" s="37" t="s">
        <v>113</v>
      </c>
      <c r="D24" s="37" t="s">
        <v>126</v>
      </c>
      <c r="E24" t="s">
        <v>149</v>
      </c>
      <c r="F24">
        <v>4040</v>
      </c>
    </row>
    <row r="25" spans="1:6" x14ac:dyDescent="0.2">
      <c r="A25" s="37" t="s">
        <v>50</v>
      </c>
      <c r="B25" s="37" t="s">
        <v>81</v>
      </c>
      <c r="C25" s="37" t="s">
        <v>114</v>
      </c>
      <c r="D25" s="37" t="s">
        <v>126</v>
      </c>
      <c r="E25" t="s">
        <v>150</v>
      </c>
      <c r="F25">
        <v>4040</v>
      </c>
    </row>
    <row r="26" spans="1:6" x14ac:dyDescent="0.2">
      <c r="A26" s="37" t="s">
        <v>51</v>
      </c>
      <c r="B26" s="37" t="s">
        <v>82</v>
      </c>
      <c r="C26" s="37" t="s">
        <v>115</v>
      </c>
      <c r="D26" s="37" t="s">
        <v>126</v>
      </c>
      <c r="E26" t="s">
        <v>151</v>
      </c>
      <c r="F26">
        <v>4002</v>
      </c>
    </row>
    <row r="27" spans="1:6" x14ac:dyDescent="0.2">
      <c r="A27" s="37" t="s">
        <v>52</v>
      </c>
      <c r="B27" s="37" t="s">
        <v>83</v>
      </c>
      <c r="C27" s="37" t="s">
        <v>116</v>
      </c>
      <c r="D27" s="37" t="s">
        <v>126</v>
      </c>
      <c r="E27" t="s">
        <v>152</v>
      </c>
      <c r="F27">
        <v>4042</v>
      </c>
    </row>
    <row r="28" spans="1:6" x14ac:dyDescent="0.2">
      <c r="A28" s="37" t="s">
        <v>53</v>
      </c>
      <c r="B28" s="37" t="s">
        <v>84</v>
      </c>
      <c r="C28" s="37" t="s">
        <v>117</v>
      </c>
      <c r="D28" s="37" t="s">
        <v>126</v>
      </c>
      <c r="E28" t="s">
        <v>153</v>
      </c>
      <c r="F28">
        <v>4098</v>
      </c>
    </row>
    <row r="29" spans="1:6" ht="25.5" x14ac:dyDescent="0.2">
      <c r="A29" s="37" t="s">
        <v>54</v>
      </c>
      <c r="B29" s="37" t="s">
        <v>85</v>
      </c>
      <c r="C29" s="37" t="s">
        <v>118</v>
      </c>
      <c r="D29" s="37" t="s">
        <v>126</v>
      </c>
      <c r="E29" t="s">
        <v>154</v>
      </c>
      <c r="F29">
        <v>4042</v>
      </c>
    </row>
    <row r="30" spans="1:6" x14ac:dyDescent="0.2">
      <c r="A30" s="37" t="s">
        <v>55</v>
      </c>
      <c r="B30" s="37" t="s">
        <v>86</v>
      </c>
      <c r="C30" s="37" t="s">
        <v>119</v>
      </c>
      <c r="D30" s="37" t="s">
        <v>126</v>
      </c>
      <c r="E30" t="s">
        <v>155</v>
      </c>
      <c r="F30">
        <v>4094</v>
      </c>
    </row>
    <row r="31" spans="1:6" x14ac:dyDescent="0.2">
      <c r="A31" s="37" t="s">
        <v>56</v>
      </c>
      <c r="B31" s="37" t="s">
        <v>67</v>
      </c>
      <c r="C31" s="37" t="s">
        <v>120</v>
      </c>
      <c r="D31" s="37" t="s">
        <v>126</v>
      </c>
      <c r="E31" t="s">
        <v>136</v>
      </c>
      <c r="F31">
        <v>4042</v>
      </c>
    </row>
    <row r="32" spans="1:6" x14ac:dyDescent="0.2">
      <c r="A32" s="37" t="s">
        <v>57</v>
      </c>
      <c r="B32" s="37" t="s">
        <v>87</v>
      </c>
      <c r="C32" s="37" t="s">
        <v>121</v>
      </c>
      <c r="D32" s="37" t="s">
        <v>126</v>
      </c>
      <c r="E32" t="s">
        <v>156</v>
      </c>
      <c r="F32">
        <v>4042</v>
      </c>
    </row>
    <row r="33" spans="1:6" x14ac:dyDescent="0.2">
      <c r="A33" s="37" t="s">
        <v>58</v>
      </c>
      <c r="B33" s="37" t="s">
        <v>88</v>
      </c>
      <c r="C33" s="37" t="s">
        <v>122</v>
      </c>
      <c r="D33" s="37" t="s">
        <v>126</v>
      </c>
      <c r="E33" t="s">
        <v>157</v>
      </c>
      <c r="F33">
        <v>4042</v>
      </c>
    </row>
    <row r="34" spans="1:6" x14ac:dyDescent="0.2">
      <c r="A34" s="37" t="s">
        <v>59</v>
      </c>
      <c r="B34" s="37" t="s">
        <v>67</v>
      </c>
      <c r="C34" s="37" t="s">
        <v>123</v>
      </c>
      <c r="D34" s="37" t="s">
        <v>126</v>
      </c>
      <c r="E34" t="s">
        <v>136</v>
      </c>
      <c r="F34">
        <v>4042</v>
      </c>
    </row>
    <row r="35" spans="1:6" ht="25.5" customHeight="1" x14ac:dyDescent="0.2">
      <c r="A35" s="37" t="s">
        <v>60</v>
      </c>
      <c r="B35" s="37" t="s">
        <v>89</v>
      </c>
      <c r="C35" s="37" t="s">
        <v>124</v>
      </c>
      <c r="D35" s="37" t="s">
        <v>126</v>
      </c>
      <c r="E35" t="s">
        <v>158</v>
      </c>
      <c r="F35">
        <v>4042</v>
      </c>
    </row>
    <row r="36" spans="1:6" ht="25.5" customHeight="1" x14ac:dyDescent="0.2">
      <c r="A36" s="37" t="s">
        <v>164</v>
      </c>
      <c r="B36" s="37" t="s">
        <v>165</v>
      </c>
      <c r="C36" s="37" t="s">
        <v>166</v>
      </c>
      <c r="D36" s="37" t="s">
        <v>167</v>
      </c>
      <c r="E36" t="s">
        <v>168</v>
      </c>
      <c r="F36">
        <v>4040</v>
      </c>
    </row>
  </sheetData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"/>
  <sheetViews>
    <sheetView workbookViewId="0">
      <selection activeCell="E10" sqref="E10"/>
    </sheetView>
  </sheetViews>
  <sheetFormatPr defaultRowHeight="12.75" x14ac:dyDescent="0.2"/>
  <sheetData>
    <row r="1" spans="1:3" x14ac:dyDescent="0.2">
      <c r="A1" t="s">
        <v>128</v>
      </c>
      <c r="C1" t="s">
        <v>171</v>
      </c>
    </row>
    <row r="2" spans="1:3" x14ac:dyDescent="0.2">
      <c r="A2" t="s">
        <v>129</v>
      </c>
      <c r="C2" t="s">
        <v>172</v>
      </c>
    </row>
  </sheetData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Deposit</vt:lpstr>
      <vt:lpstr>Sales Items</vt:lpstr>
      <vt:lpstr>Validations</vt:lpstr>
      <vt:lpstr>Deposit!Print_Area</vt:lpstr>
    </vt:vector>
  </TitlesOfParts>
  <Company>UW-Green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User</dc:creator>
  <cp:lastModifiedBy>Vanerem, Tracy</cp:lastModifiedBy>
  <cp:lastPrinted>2025-06-23T13:51:32Z</cp:lastPrinted>
  <dcterms:created xsi:type="dcterms:W3CDTF">2005-03-08T20:36:13Z</dcterms:created>
  <dcterms:modified xsi:type="dcterms:W3CDTF">2025-07-30T14:24:40Z</dcterms:modified>
</cp:coreProperties>
</file>